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charts/chart9.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charts/chart10.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5.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7.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8.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14.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2.xml" ContentType="application/vnd.openxmlformats-officedocument.themeOverride+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3.xml" ContentType="application/vnd.openxmlformats-officedocument.themeOverrid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4.xml" ContentType="application/vnd.openxmlformats-officedocument.themeOverride+xml"/>
  <Override PartName="/xl/charts/chart23.xml" ContentType="application/vnd.openxmlformats-officedocument.drawingml.chart+xml"/>
  <Override PartName="/xl/theme/themeOverride15.xml" ContentType="application/vnd.openxmlformats-officedocument.themeOverride+xml"/>
  <Override PartName="/xl/drawings/drawing15.xml" ContentType="application/vnd.openxmlformats-officedocument.drawingml.chartshapes+xml"/>
  <Override PartName="/xl/charts/chart24.xml" ContentType="application/vnd.openxmlformats-officedocument.drawingml.chart+xml"/>
  <Override PartName="/xl/theme/themeOverride16.xml" ContentType="application/vnd.openxmlformats-officedocument.themeOverride+xml"/>
  <Override PartName="/xl/drawings/drawing16.xml" ContentType="application/vnd.openxmlformats-officedocument.drawingml.chartshapes+xml"/>
  <Override PartName="/xl/charts/chart25.xml" ContentType="application/vnd.openxmlformats-officedocument.drawingml.chart+xml"/>
  <Override PartName="/xl/theme/themeOverride17.xml" ContentType="application/vnd.openxmlformats-officedocument.themeOverride+xml"/>
  <Override PartName="/xl/drawings/drawing17.xml" ContentType="application/vnd.openxmlformats-officedocument.drawingml.chartshapes+xml"/>
  <Override PartName="/xl/charts/chart26.xml" ContentType="application/vnd.openxmlformats-officedocument.drawingml.chart+xml"/>
  <Override PartName="/xl/theme/themeOverride18.xml" ContentType="application/vnd.openxmlformats-officedocument.themeOverride+xml"/>
  <Override PartName="/xl/drawings/drawing18.xml" ContentType="application/vnd.openxmlformats-officedocument.drawingml.chartshapes+xml"/>
  <Override PartName="/xl/charts/chart27.xml" ContentType="application/vnd.openxmlformats-officedocument.drawingml.chart+xml"/>
  <Override PartName="/xl/theme/themeOverride19.xml" ContentType="application/vnd.openxmlformats-officedocument.themeOverride+xml"/>
  <Override PartName="/xl/charts/chart28.xml" ContentType="application/vnd.openxmlformats-officedocument.drawingml.chart+xml"/>
  <Override PartName="/xl/theme/themeOverride20.xml" ContentType="application/vnd.openxmlformats-officedocument.themeOverride+xml"/>
  <Override PartName="/xl/drawings/drawing19.xml" ContentType="application/vnd.openxmlformats-officedocument.drawingml.chartshapes+xml"/>
  <Override PartName="/xl/charts/chart29.xml" ContentType="application/vnd.openxmlformats-officedocument.drawingml.chart+xml"/>
  <Override PartName="/xl/theme/themeOverride21.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charts/chart32.xml" ContentType="application/vnd.openxmlformats-officedocument.drawingml.chart+xml"/>
  <Override PartName="/xl/charts/style15.xml" ContentType="application/vnd.ms-office.chartstyle+xml"/>
  <Override PartName="/xl/charts/colors15.xml" ContentType="application/vnd.ms-office.chartcolorstyle+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2.xml" ContentType="application/vnd.openxmlformats-officedocument.themeOverride+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charts/chart43.xml" ContentType="application/vnd.openxmlformats-officedocument.drawingml.chart+xml"/>
  <Override PartName="/xl/charts/style26.xml" ContentType="application/vnd.ms-office.chartstyle+xml"/>
  <Override PartName="/xl/charts/colors26.xml" ContentType="application/vnd.ms-office.chartcolorstyle+xml"/>
  <Override PartName="/xl/charts/chart44.xml" ContentType="application/vnd.openxmlformats-officedocument.drawingml.chart+xml"/>
  <Override PartName="/xl/charts/style27.xml" ContentType="application/vnd.ms-office.chartstyle+xml"/>
  <Override PartName="/xl/charts/colors27.xml" ContentType="application/vnd.ms-office.chartcolorstyle+xml"/>
  <Override PartName="/xl/charts/chart45.xml" ContentType="application/vnd.openxmlformats-officedocument.drawingml.chart+xml"/>
  <Override PartName="/xl/charts/style28.xml" ContentType="application/vnd.ms-office.chartstyle+xml"/>
  <Override PartName="/xl/charts/colors28.xml" ContentType="application/vnd.ms-office.chartcolorstyle+xml"/>
  <Override PartName="/xl/charts/chart46.xml" ContentType="application/vnd.openxmlformats-officedocument.drawingml.chart+xml"/>
  <Override PartName="/xl/theme/themeOverride23.xml" ContentType="application/vnd.openxmlformats-officedocument.themeOverride+xml"/>
  <Override PartName="/xl/drawings/drawing2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codeName="ThisWorkbook"/>
  <mc:AlternateContent xmlns:mc="http://schemas.openxmlformats.org/markup-compatibility/2006">
    <mc:Choice Requires="x15">
      <x15ac:absPath xmlns:x15ac="http://schemas.microsoft.com/office/spreadsheetml/2010/11/ac" url="https://danegovco-my.sharepoint.com/personal/gahernandezg_dane_gov_co/Documents/2022_DANE/11_Autoevaluaciones/"/>
    </mc:Choice>
  </mc:AlternateContent>
  <xr:revisionPtr revIDLastSave="66" documentId="8_{C40068CE-4BC7-7248-9560-DA02E6858AE7}" xr6:coauthVersionLast="47" xr6:coauthVersionMax="47" xr10:uidLastSave="{4AC63E67-A933-964A-98BB-33C3E8DE5CE0}"/>
  <bookViews>
    <workbookView showSheetTabs="0" xWindow="0" yWindow="0" windowWidth="28800" windowHeight="18000" tabRatio="758" xr2:uid="{2E6CB992-16EB-4550-908D-38EA97E2557D}"/>
  </bookViews>
  <sheets>
    <sheet name="Indice" sheetId="15" r:id="rId1"/>
    <sheet name="ListasChequeo" sheetId="1" r:id="rId2"/>
    <sheet name="Graficos_Lista" sheetId="14" r:id="rId3"/>
    <sheet name="ResumenESTADO" sheetId="17" r:id="rId4"/>
    <sheet name="Indicadores" sheetId="7" r:id="rId5"/>
    <sheet name="ReporteIndicadores" sheetId="13" r:id="rId6"/>
    <sheet name="Graficos_Indicadores" sheetId="16" r:id="rId7"/>
    <sheet name="Resumen" sheetId="2" state="hidden" r:id="rId8"/>
  </sheets>
  <externalReferences>
    <externalReference r:id="rId9"/>
  </externalReferences>
  <definedNames>
    <definedName name="_xlnm._FilterDatabase" localSheetId="4" hidden="1">Indicadores!$C$3:$G$47</definedName>
    <definedName name="_xlnm._FilterDatabase" localSheetId="1" hidden="1">ListasChequeo!$C$3:$J$199</definedName>
    <definedName name="_xlnm._FilterDatabase" localSheetId="5" hidden="1">ReporteIndicadores!$C$12:$G$12</definedName>
    <definedName name="_xlnm._FilterDatabase" localSheetId="7" hidden="1">Resumen!$A$1:$C$245</definedName>
    <definedName name="_xlnm._FilterDatabase" localSheetId="3" hidden="1">ResumenESTADO!$C$11:$K$11</definedName>
    <definedName name="BASE1" localSheetId="3">OFFSET([1]Preguntas!#REF!,0,0,COUNTA([1]Preguntas!#REF!),COUNTA([1]Preguntas!$K$4:$K$4))</definedName>
    <definedName name="BASE1">OFFSET([1]Preguntas!#REF!,0,0,COUNTA([1]Preguntas!#REF!),COUNTA([1]Preguntas!$K$4:$K$4))</definedName>
    <definedName name="cero">OFFSET(ReporteIndicadores!$R$13,0,0,ReporteIndicadores!$F$9,1)</definedName>
    <definedName name="Cien">OFFSET(ReporteIndicadores!$N$13,0,0,ReporteIndicadores!$F$9,1)</definedName>
    <definedName name="cuarenta">OFFSET(ReporteIndicadores!$Q$13,0,0,ReporteIndicadores!$F$9,1)</definedName>
    <definedName name="Fase" localSheetId="3">OFFSET(Resumen!#REF!,0,0,COUNTA(Resumen!#REF!),1)</definedName>
    <definedName name="Fase">OFFSET(Resumen!#REF!,0,0,COUNTA(Resumen!#REF!),1)</definedName>
    <definedName name="IndicadoresReportados">OFFSET(ReporteIndicadores!$E$13,0,0,ReporteIndicadores!$F$9,1)</definedName>
    <definedName name="ochenta">OFFSET(ReporteIndicadores!$O$13,0,0,ReporteIndicadores!$F$9,1)</definedName>
    <definedName name="ResumenDatos" localSheetId="3">OFFSET(Resumen!#REF!,0,0,Resumen!#REF!,Resumen!#REF!)</definedName>
    <definedName name="ResumenDatos">OFFSET(Resumen!#REF!,0,0,Resumen!#REF!,Resumen!#REF!)</definedName>
    <definedName name="sesenta">OFFSET(ReporteIndicadores!$P$13,0,0,ReporteIndicadores!$F$9,1)</definedName>
    <definedName name="valores">OFFSET(ReporteIndicadores!$G$13,0,0,ReporteIndicadores!$F$9,1)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8" i="7" l="1"/>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5" i="7"/>
  <c r="R6" i="7"/>
  <c r="R7" i="7"/>
  <c r="R4" i="7"/>
  <c r="Q4" i="1" l="1"/>
  <c r="Q5" i="7" l="1"/>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 i="7"/>
  <c r="P4" i="7" s="1"/>
  <c r="S6" i="2"/>
  <c r="T6" i="2"/>
  <c r="U6" i="2"/>
  <c r="V6" i="2"/>
  <c r="S8" i="2"/>
  <c r="S11" i="2" s="1"/>
  <c r="T8" i="2"/>
  <c r="T11" i="2" s="1"/>
  <c r="U8" i="2"/>
  <c r="U11" i="2" s="1"/>
  <c r="V8" i="2"/>
  <c r="V11" i="2" s="1"/>
  <c r="R6" i="2"/>
  <c r="R8" i="2"/>
  <c r="S5" i="2"/>
  <c r="T5" i="2"/>
  <c r="U5" i="2"/>
  <c r="V5" i="2"/>
  <c r="R5" i="2"/>
  <c r="P44" i="7" l="1"/>
  <c r="P36" i="7"/>
  <c r="P28" i="7"/>
  <c r="P20" i="7"/>
  <c r="P16" i="7"/>
  <c r="P12" i="7"/>
  <c r="P8" i="7"/>
  <c r="P40" i="7"/>
  <c r="P32" i="7"/>
  <c r="P24" i="7"/>
  <c r="P47" i="7"/>
  <c r="P43" i="7"/>
  <c r="P39" i="7"/>
  <c r="P35" i="7"/>
  <c r="P31" i="7"/>
  <c r="P27" i="7"/>
  <c r="P23" i="7"/>
  <c r="P19" i="7"/>
  <c r="P15" i="7"/>
  <c r="P11" i="7"/>
  <c r="P7" i="7"/>
  <c r="P46" i="7"/>
  <c r="P42" i="7"/>
  <c r="P38" i="7"/>
  <c r="P34" i="7"/>
  <c r="P30" i="7"/>
  <c r="P26" i="7"/>
  <c r="P22" i="7"/>
  <c r="P18" i="7"/>
  <c r="P14" i="7"/>
  <c r="P10" i="7"/>
  <c r="P6" i="7"/>
  <c r="P45" i="7"/>
  <c r="P41" i="7"/>
  <c r="P37" i="7"/>
  <c r="P33" i="7"/>
  <c r="P29" i="7"/>
  <c r="P25" i="7"/>
  <c r="P21" i="7"/>
  <c r="P17" i="7"/>
  <c r="P13" i="7"/>
  <c r="P9" i="7"/>
  <c r="P5" i="7"/>
  <c r="W8" i="2"/>
  <c r="X8" i="2" s="1"/>
  <c r="R11" i="2"/>
  <c r="P200" i="1"/>
  <c r="Q5" i="1"/>
  <c r="P4" i="1" s="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F7" i="2"/>
  <c r="G7" i="2"/>
  <c r="H7" i="2"/>
  <c r="I7" i="2"/>
  <c r="J7" i="2"/>
  <c r="K7" i="2"/>
  <c r="F8" i="2"/>
  <c r="G8" i="2"/>
  <c r="H8" i="2"/>
  <c r="I8" i="2"/>
  <c r="J8" i="2"/>
  <c r="K8" i="2"/>
  <c r="F9" i="2"/>
  <c r="G9" i="2"/>
  <c r="H9" i="2"/>
  <c r="I9" i="2"/>
  <c r="J9" i="2"/>
  <c r="K9" i="2"/>
  <c r="F10" i="2"/>
  <c r="G10" i="2"/>
  <c r="H10" i="2"/>
  <c r="I10" i="2"/>
  <c r="J10" i="2"/>
  <c r="K10" i="2"/>
  <c r="G6" i="2"/>
  <c r="H6" i="2"/>
  <c r="I6" i="2"/>
  <c r="J6" i="2"/>
  <c r="K6" i="2"/>
  <c r="F6" i="2"/>
  <c r="G14" i="13" l="1"/>
  <c r="G20" i="13"/>
  <c r="G26" i="13"/>
  <c r="G32" i="13"/>
  <c r="G38" i="13"/>
  <c r="G44" i="13"/>
  <c r="G50" i="13"/>
  <c r="G56" i="13"/>
  <c r="G62" i="13"/>
  <c r="G68" i="13"/>
  <c r="G74" i="13"/>
  <c r="G80" i="13"/>
  <c r="G86" i="13"/>
  <c r="G92" i="13"/>
  <c r="G98" i="13"/>
  <c r="G104" i="13"/>
  <c r="G110" i="13"/>
  <c r="G116" i="13"/>
  <c r="G122" i="13"/>
  <c r="G128" i="13"/>
  <c r="G134" i="13"/>
  <c r="G140" i="13"/>
  <c r="G146" i="13"/>
  <c r="G152" i="13"/>
  <c r="G158" i="13"/>
  <c r="G164" i="13"/>
  <c r="G170" i="13"/>
  <c r="G176" i="13"/>
  <c r="G182" i="13"/>
  <c r="G188" i="13"/>
  <c r="G194" i="13"/>
  <c r="G200" i="13"/>
  <c r="G206" i="13"/>
  <c r="G212" i="13"/>
  <c r="G218" i="13"/>
  <c r="G224" i="13"/>
  <c r="G230" i="13"/>
  <c r="G236" i="13"/>
  <c r="G242" i="13"/>
  <c r="G248" i="13"/>
  <c r="G254" i="13"/>
  <c r="G260" i="13"/>
  <c r="G266" i="13"/>
  <c r="G272" i="13"/>
  <c r="G278" i="13"/>
  <c r="G284" i="13"/>
  <c r="G290" i="13"/>
  <c r="G296" i="13"/>
  <c r="G302" i="13"/>
  <c r="G308" i="13"/>
  <c r="G314" i="13"/>
  <c r="G320" i="13"/>
  <c r="G48" i="13"/>
  <c r="G96" i="13"/>
  <c r="G120" i="13"/>
  <c r="G138" i="13"/>
  <c r="G156" i="13"/>
  <c r="G180" i="13"/>
  <c r="G198" i="13"/>
  <c r="G222" i="13"/>
  <c r="G240" i="13"/>
  <c r="G264" i="13"/>
  <c r="G282" i="13"/>
  <c r="G312" i="13"/>
  <c r="G211" i="13"/>
  <c r="G241" i="13"/>
  <c r="G265" i="13"/>
  <c r="G295" i="13"/>
  <c r="G15" i="13"/>
  <c r="G21" i="13"/>
  <c r="G27" i="13"/>
  <c r="G33" i="13"/>
  <c r="G39" i="13"/>
  <c r="G45" i="13"/>
  <c r="G51" i="13"/>
  <c r="G57" i="13"/>
  <c r="G63" i="13"/>
  <c r="G69" i="13"/>
  <c r="G75" i="13"/>
  <c r="G81" i="13"/>
  <c r="G87" i="13"/>
  <c r="G93" i="13"/>
  <c r="G99" i="13"/>
  <c r="G105" i="13"/>
  <c r="G111" i="13"/>
  <c r="G117" i="13"/>
  <c r="G123" i="13"/>
  <c r="G129" i="13"/>
  <c r="G135" i="13"/>
  <c r="G141" i="13"/>
  <c r="G147" i="13"/>
  <c r="G153" i="13"/>
  <c r="G159" i="13"/>
  <c r="G165" i="13"/>
  <c r="G171" i="13"/>
  <c r="G177" i="13"/>
  <c r="G183" i="13"/>
  <c r="G189" i="13"/>
  <c r="G195" i="13"/>
  <c r="G201" i="13"/>
  <c r="G207" i="13"/>
  <c r="G213" i="13"/>
  <c r="G219" i="13"/>
  <c r="G225" i="13"/>
  <c r="G231" i="13"/>
  <c r="G237" i="13"/>
  <c r="G243" i="13"/>
  <c r="G249" i="13"/>
  <c r="G255" i="13"/>
  <c r="G261" i="13"/>
  <c r="G267" i="13"/>
  <c r="G273" i="13"/>
  <c r="G279" i="13"/>
  <c r="G285" i="13"/>
  <c r="G291" i="13"/>
  <c r="G297" i="13"/>
  <c r="G303" i="13"/>
  <c r="G309" i="13"/>
  <c r="G315" i="13"/>
  <c r="G321" i="13"/>
  <c r="G114" i="13"/>
  <c r="G174" i="13"/>
  <c r="G204" i="13"/>
  <c r="G228" i="13"/>
  <c r="G258" i="13"/>
  <c r="G276" i="13"/>
  <c r="G300" i="13"/>
  <c r="G324" i="13"/>
  <c r="G19" i="13"/>
  <c r="G31" i="13"/>
  <c r="G43" i="13"/>
  <c r="G61" i="13"/>
  <c r="G73" i="13"/>
  <c r="G85" i="13"/>
  <c r="G97" i="13"/>
  <c r="G109" i="13"/>
  <c r="G121" i="13"/>
  <c r="G133" i="13"/>
  <c r="G145" i="13"/>
  <c r="G157" i="13"/>
  <c r="G175" i="13"/>
  <c r="G193" i="13"/>
  <c r="G217" i="13"/>
  <c r="G235" i="13"/>
  <c r="G259" i="13"/>
  <c r="G277" i="13"/>
  <c r="G301" i="13"/>
  <c r="G16" i="13"/>
  <c r="G22" i="13"/>
  <c r="G28" i="13"/>
  <c r="G34" i="13"/>
  <c r="G40" i="13"/>
  <c r="G46" i="13"/>
  <c r="G52" i="13"/>
  <c r="G58" i="13"/>
  <c r="G64" i="13"/>
  <c r="G70" i="13"/>
  <c r="G76" i="13"/>
  <c r="G82" i="13"/>
  <c r="G88" i="13"/>
  <c r="G94" i="13"/>
  <c r="G100" i="13"/>
  <c r="G106" i="13"/>
  <c r="G112" i="13"/>
  <c r="G118" i="13"/>
  <c r="G124" i="13"/>
  <c r="G130" i="13"/>
  <c r="G136" i="13"/>
  <c r="G142" i="13"/>
  <c r="G148" i="13"/>
  <c r="G154" i="13"/>
  <c r="G160" i="13"/>
  <c r="G166" i="13"/>
  <c r="G172" i="13"/>
  <c r="G178" i="13"/>
  <c r="G184" i="13"/>
  <c r="G190" i="13"/>
  <c r="G196" i="13"/>
  <c r="G202" i="13"/>
  <c r="G208" i="13"/>
  <c r="G214" i="13"/>
  <c r="G220" i="13"/>
  <c r="G226" i="13"/>
  <c r="G232" i="13"/>
  <c r="G238" i="13"/>
  <c r="G244" i="13"/>
  <c r="G250" i="13"/>
  <c r="G256" i="13"/>
  <c r="G262" i="13"/>
  <c r="G268" i="13"/>
  <c r="G274" i="13"/>
  <c r="G280" i="13"/>
  <c r="G286" i="13"/>
  <c r="G292" i="13"/>
  <c r="G298" i="13"/>
  <c r="G304" i="13"/>
  <c r="G310" i="13"/>
  <c r="G316" i="13"/>
  <c r="G322" i="13"/>
  <c r="G24" i="13"/>
  <c r="G36" i="13"/>
  <c r="G54" i="13"/>
  <c r="G66" i="13"/>
  <c r="G78" i="13"/>
  <c r="G90" i="13"/>
  <c r="G108" i="13"/>
  <c r="G132" i="13"/>
  <c r="G144" i="13"/>
  <c r="G168" i="13"/>
  <c r="G192" i="13"/>
  <c r="G216" i="13"/>
  <c r="G246" i="13"/>
  <c r="G270" i="13"/>
  <c r="G294" i="13"/>
  <c r="G318" i="13"/>
  <c r="G25" i="13"/>
  <c r="G37" i="13"/>
  <c r="G49" i="13"/>
  <c r="G55" i="13"/>
  <c r="G67" i="13"/>
  <c r="G79" i="13"/>
  <c r="G91" i="13"/>
  <c r="G103" i="13"/>
  <c r="G115" i="13"/>
  <c r="G139" i="13"/>
  <c r="G151" i="13"/>
  <c r="G169" i="13"/>
  <c r="G187" i="13"/>
  <c r="G205" i="13"/>
  <c r="G229" i="13"/>
  <c r="G247" i="13"/>
  <c r="G283" i="13"/>
  <c r="G17" i="13"/>
  <c r="G23" i="13"/>
  <c r="G29" i="13"/>
  <c r="G35" i="13"/>
  <c r="G41" i="13"/>
  <c r="G47" i="13"/>
  <c r="G53" i="13"/>
  <c r="G59" i="13"/>
  <c r="G65" i="13"/>
  <c r="G71" i="13"/>
  <c r="G77" i="13"/>
  <c r="G83" i="13"/>
  <c r="G89" i="13"/>
  <c r="G95" i="13"/>
  <c r="G101" i="13"/>
  <c r="G107" i="13"/>
  <c r="G113" i="13"/>
  <c r="G119" i="13"/>
  <c r="G125" i="13"/>
  <c r="G131" i="13"/>
  <c r="G137" i="13"/>
  <c r="G143" i="13"/>
  <c r="G149" i="13"/>
  <c r="G155" i="13"/>
  <c r="G161" i="13"/>
  <c r="G167" i="13"/>
  <c r="G173" i="13"/>
  <c r="G179" i="13"/>
  <c r="G185" i="13"/>
  <c r="G191" i="13"/>
  <c r="G197" i="13"/>
  <c r="G203" i="13"/>
  <c r="G209" i="13"/>
  <c r="G215" i="13"/>
  <c r="G221" i="13"/>
  <c r="G227" i="13"/>
  <c r="G233" i="13"/>
  <c r="G239" i="13"/>
  <c r="G245" i="13"/>
  <c r="G251" i="13"/>
  <c r="G257" i="13"/>
  <c r="G263" i="13"/>
  <c r="G269" i="13"/>
  <c r="G275" i="13"/>
  <c r="G281" i="13"/>
  <c r="G287" i="13"/>
  <c r="G293" i="13"/>
  <c r="G299" i="13"/>
  <c r="G305" i="13"/>
  <c r="G311" i="13"/>
  <c r="G317" i="13"/>
  <c r="G323" i="13"/>
  <c r="G18" i="13"/>
  <c r="G30" i="13"/>
  <c r="G42" i="13"/>
  <c r="G60" i="13"/>
  <c r="G72" i="13"/>
  <c r="G84" i="13"/>
  <c r="G102" i="13"/>
  <c r="G126" i="13"/>
  <c r="G150" i="13"/>
  <c r="G162" i="13"/>
  <c r="G186" i="13"/>
  <c r="G210" i="13"/>
  <c r="G234" i="13"/>
  <c r="G252" i="13"/>
  <c r="G288" i="13"/>
  <c r="G306" i="13"/>
  <c r="G127" i="13"/>
  <c r="G163" i="13"/>
  <c r="G181" i="13"/>
  <c r="G199" i="13"/>
  <c r="G223" i="13"/>
  <c r="G253" i="13"/>
  <c r="G271" i="13"/>
  <c r="G289" i="13"/>
  <c r="G307" i="13"/>
  <c r="G313" i="13"/>
  <c r="G319" i="13"/>
  <c r="E14" i="13"/>
  <c r="E20" i="13"/>
  <c r="E26" i="13"/>
  <c r="E32" i="13"/>
  <c r="E38" i="13"/>
  <c r="E44" i="13"/>
  <c r="E50" i="13"/>
  <c r="E56" i="13"/>
  <c r="E62" i="13"/>
  <c r="E68" i="13"/>
  <c r="E74" i="13"/>
  <c r="E80" i="13"/>
  <c r="E86" i="13"/>
  <c r="E92" i="13"/>
  <c r="E98" i="13"/>
  <c r="E104" i="13"/>
  <c r="E110" i="13"/>
  <c r="E116" i="13"/>
  <c r="E122" i="13"/>
  <c r="E128" i="13"/>
  <c r="E134" i="13"/>
  <c r="E140" i="13"/>
  <c r="E146" i="13"/>
  <c r="E152" i="13"/>
  <c r="E158" i="13"/>
  <c r="E164" i="13"/>
  <c r="E170" i="13"/>
  <c r="E176" i="13"/>
  <c r="E182" i="13"/>
  <c r="E188" i="13"/>
  <c r="E194" i="13"/>
  <c r="E200" i="13"/>
  <c r="E206" i="13"/>
  <c r="E212" i="13"/>
  <c r="E218" i="13"/>
  <c r="E224" i="13"/>
  <c r="E230" i="13"/>
  <c r="E236" i="13"/>
  <c r="E242" i="13"/>
  <c r="E248" i="13"/>
  <c r="E254" i="13"/>
  <c r="E260" i="13"/>
  <c r="E266" i="13"/>
  <c r="E272" i="13"/>
  <c r="E278" i="13"/>
  <c r="E284" i="13"/>
  <c r="E290" i="13"/>
  <c r="E296" i="13"/>
  <c r="E302" i="13"/>
  <c r="E308" i="13"/>
  <c r="E314" i="13"/>
  <c r="E320" i="13"/>
  <c r="C15" i="13"/>
  <c r="C21" i="13"/>
  <c r="C27" i="13"/>
  <c r="C33" i="13"/>
  <c r="C39" i="13"/>
  <c r="C45" i="13"/>
  <c r="C51" i="13"/>
  <c r="C57" i="13"/>
  <c r="C63" i="13"/>
  <c r="C69" i="13"/>
  <c r="C75" i="13"/>
  <c r="C81" i="13"/>
  <c r="C87" i="13"/>
  <c r="C93" i="13"/>
  <c r="C99" i="13"/>
  <c r="C105" i="13"/>
  <c r="C111" i="13"/>
  <c r="C117" i="13"/>
  <c r="C123" i="13"/>
  <c r="C129" i="13"/>
  <c r="C135" i="13"/>
  <c r="C141" i="13"/>
  <c r="C147" i="13"/>
  <c r="C153" i="13"/>
  <c r="C159" i="13"/>
  <c r="C165" i="13"/>
  <c r="C171" i="13"/>
  <c r="C177" i="13"/>
  <c r="C183" i="13"/>
  <c r="C189" i="13"/>
  <c r="C195" i="13"/>
  <c r="C201" i="13"/>
  <c r="C207" i="13"/>
  <c r="E15" i="13"/>
  <c r="E21" i="13"/>
  <c r="E27" i="13"/>
  <c r="E33" i="13"/>
  <c r="E39" i="13"/>
  <c r="E45" i="13"/>
  <c r="E51" i="13"/>
  <c r="E57" i="13"/>
  <c r="E63" i="13"/>
  <c r="E69" i="13"/>
  <c r="E75" i="13"/>
  <c r="E81" i="13"/>
  <c r="E87" i="13"/>
  <c r="E93" i="13"/>
  <c r="E99" i="13"/>
  <c r="E105" i="13"/>
  <c r="E111" i="13"/>
  <c r="E117" i="13"/>
  <c r="E123" i="13"/>
  <c r="E129" i="13"/>
  <c r="E135" i="13"/>
  <c r="E141" i="13"/>
  <c r="E147" i="13"/>
  <c r="E153" i="13"/>
  <c r="E159" i="13"/>
  <c r="E165" i="13"/>
  <c r="E171" i="13"/>
  <c r="E177" i="13"/>
  <c r="E183" i="13"/>
  <c r="E189" i="13"/>
  <c r="E195" i="13"/>
  <c r="E201" i="13"/>
  <c r="E207" i="13"/>
  <c r="E213" i="13"/>
  <c r="E219" i="13"/>
  <c r="E225" i="13"/>
  <c r="E231" i="13"/>
  <c r="E237" i="13"/>
  <c r="E243" i="13"/>
  <c r="E249" i="13"/>
  <c r="E255" i="13"/>
  <c r="E261" i="13"/>
  <c r="E267" i="13"/>
  <c r="E273" i="13"/>
  <c r="E279" i="13"/>
  <c r="E285" i="13"/>
  <c r="E291" i="13"/>
  <c r="E297" i="13"/>
  <c r="E303" i="13"/>
  <c r="E309" i="13"/>
  <c r="E315" i="13"/>
  <c r="E321" i="13"/>
  <c r="C16" i="13"/>
  <c r="C22" i="13"/>
  <c r="C28" i="13"/>
  <c r="C34" i="13"/>
  <c r="C40" i="13"/>
  <c r="C46" i="13"/>
  <c r="C52" i="13"/>
  <c r="C58" i="13"/>
  <c r="C64" i="13"/>
  <c r="C70" i="13"/>
  <c r="C76" i="13"/>
  <c r="C82" i="13"/>
  <c r="C88" i="13"/>
  <c r="C94" i="13"/>
  <c r="C100" i="13"/>
  <c r="C106" i="13"/>
  <c r="C112" i="13"/>
  <c r="C118" i="13"/>
  <c r="C124" i="13"/>
  <c r="C130" i="13"/>
  <c r="C136" i="13"/>
  <c r="C142" i="13"/>
  <c r="C148" i="13"/>
  <c r="C154" i="13"/>
  <c r="C160" i="13"/>
  <c r="C166" i="13"/>
  <c r="C172" i="13"/>
  <c r="C178" i="13"/>
  <c r="C184" i="13"/>
  <c r="E16" i="13"/>
  <c r="E22" i="13"/>
  <c r="E28" i="13"/>
  <c r="E34" i="13"/>
  <c r="E40" i="13"/>
  <c r="E46" i="13"/>
  <c r="E52" i="13"/>
  <c r="E58" i="13"/>
  <c r="E64" i="13"/>
  <c r="E70" i="13"/>
  <c r="E76" i="13"/>
  <c r="E82" i="13"/>
  <c r="E88" i="13"/>
  <c r="E94" i="13"/>
  <c r="E100" i="13"/>
  <c r="E106" i="13"/>
  <c r="E112" i="13"/>
  <c r="E118" i="13"/>
  <c r="E124" i="13"/>
  <c r="E130" i="13"/>
  <c r="E136" i="13"/>
  <c r="E142" i="13"/>
  <c r="E148" i="13"/>
  <c r="E154" i="13"/>
  <c r="E160" i="13"/>
  <c r="E166" i="13"/>
  <c r="E172" i="13"/>
  <c r="E178" i="13"/>
  <c r="E184" i="13"/>
  <c r="E190" i="13"/>
  <c r="E196" i="13"/>
  <c r="E202" i="13"/>
  <c r="E208" i="13"/>
  <c r="E214" i="13"/>
  <c r="E220" i="13"/>
  <c r="E226" i="13"/>
  <c r="E232" i="13"/>
  <c r="E238" i="13"/>
  <c r="E244" i="13"/>
  <c r="E250" i="13"/>
  <c r="E256" i="13"/>
  <c r="E262" i="13"/>
  <c r="E268" i="13"/>
  <c r="E274" i="13"/>
  <c r="E280" i="13"/>
  <c r="E286" i="13"/>
  <c r="E292" i="13"/>
  <c r="E298" i="13"/>
  <c r="E304" i="13"/>
  <c r="E310" i="13"/>
  <c r="E316" i="13"/>
  <c r="E322" i="13"/>
  <c r="C17" i="13"/>
  <c r="C23" i="13"/>
  <c r="C29" i="13"/>
  <c r="C35" i="13"/>
  <c r="C41" i="13"/>
  <c r="C47" i="13"/>
  <c r="C53" i="13"/>
  <c r="C59" i="13"/>
  <c r="C65" i="13"/>
  <c r="C71" i="13"/>
  <c r="C77" i="13"/>
  <c r="C83" i="13"/>
  <c r="C89" i="13"/>
  <c r="C95" i="13"/>
  <c r="C101" i="13"/>
  <c r="C107" i="13"/>
  <c r="C113" i="13"/>
  <c r="C119" i="13"/>
  <c r="C125" i="13"/>
  <c r="C131" i="13"/>
  <c r="C137" i="13"/>
  <c r="C143" i="13"/>
  <c r="C149" i="13"/>
  <c r="C155" i="13"/>
  <c r="C161" i="13"/>
  <c r="C167" i="13"/>
  <c r="C173" i="13"/>
  <c r="C179" i="13"/>
  <c r="C185" i="13"/>
  <c r="E17" i="13"/>
  <c r="E23" i="13"/>
  <c r="E29" i="13"/>
  <c r="E35" i="13"/>
  <c r="E41" i="13"/>
  <c r="E47" i="13"/>
  <c r="E53" i="13"/>
  <c r="E59" i="13"/>
  <c r="E65" i="13"/>
  <c r="E71" i="13"/>
  <c r="E77" i="13"/>
  <c r="E83" i="13"/>
  <c r="E89" i="13"/>
  <c r="E95" i="13"/>
  <c r="E101" i="13"/>
  <c r="E107" i="13"/>
  <c r="E113" i="13"/>
  <c r="E119" i="13"/>
  <c r="E125" i="13"/>
  <c r="E131" i="13"/>
  <c r="E137" i="13"/>
  <c r="E143" i="13"/>
  <c r="E149" i="13"/>
  <c r="E155" i="13"/>
  <c r="E161" i="13"/>
  <c r="E167" i="13"/>
  <c r="E173" i="13"/>
  <c r="E179" i="13"/>
  <c r="E185" i="13"/>
  <c r="E191" i="13"/>
  <c r="E197" i="13"/>
  <c r="E203" i="13"/>
  <c r="E209" i="13"/>
  <c r="E215" i="13"/>
  <c r="E221" i="13"/>
  <c r="E227" i="13"/>
  <c r="E233" i="13"/>
  <c r="E239" i="13"/>
  <c r="E245" i="13"/>
  <c r="E251" i="13"/>
  <c r="E257" i="13"/>
  <c r="E263" i="13"/>
  <c r="E269" i="13"/>
  <c r="E275" i="13"/>
  <c r="E281" i="13"/>
  <c r="E287" i="13"/>
  <c r="E293" i="13"/>
  <c r="E299" i="13"/>
  <c r="E305" i="13"/>
  <c r="E311" i="13"/>
  <c r="E317" i="13"/>
  <c r="E323" i="13"/>
  <c r="C18" i="13"/>
  <c r="C24" i="13"/>
  <c r="C30" i="13"/>
  <c r="C36" i="13"/>
  <c r="C42" i="13"/>
  <c r="C48" i="13"/>
  <c r="C54" i="13"/>
  <c r="C60" i="13"/>
  <c r="C66" i="13"/>
  <c r="C72" i="13"/>
  <c r="C78" i="13"/>
  <c r="C84" i="13"/>
  <c r="C90" i="13"/>
  <c r="C96" i="13"/>
  <c r="C102" i="13"/>
  <c r="C108" i="13"/>
  <c r="C114" i="13"/>
  <c r="C120" i="13"/>
  <c r="C126" i="13"/>
  <c r="C132" i="13"/>
  <c r="C138" i="13"/>
  <c r="C144" i="13"/>
  <c r="C150" i="13"/>
  <c r="C156" i="13"/>
  <c r="C162" i="13"/>
  <c r="C168" i="13"/>
  <c r="C174" i="13"/>
  <c r="C180" i="13"/>
  <c r="C186" i="13"/>
  <c r="C192" i="13"/>
  <c r="C198" i="13"/>
  <c r="E18" i="13"/>
  <c r="E36" i="13"/>
  <c r="E54" i="13"/>
  <c r="E72" i="13"/>
  <c r="E90" i="13"/>
  <c r="E108" i="13"/>
  <c r="E126" i="13"/>
  <c r="E144" i="13"/>
  <c r="E162" i="13"/>
  <c r="E180" i="13"/>
  <c r="E198" i="13"/>
  <c r="E216" i="13"/>
  <c r="E234" i="13"/>
  <c r="E252" i="13"/>
  <c r="E270" i="13"/>
  <c r="E288" i="13"/>
  <c r="E306" i="13"/>
  <c r="E324" i="13"/>
  <c r="C31" i="13"/>
  <c r="C49" i="13"/>
  <c r="C67" i="13"/>
  <c r="C85" i="13"/>
  <c r="C103" i="13"/>
  <c r="C121" i="13"/>
  <c r="C139" i="13"/>
  <c r="C157" i="13"/>
  <c r="C175" i="13"/>
  <c r="C190" i="13"/>
  <c r="C199" i="13"/>
  <c r="C206" i="13"/>
  <c r="C213" i="13"/>
  <c r="C219" i="13"/>
  <c r="C225" i="13"/>
  <c r="C231" i="13"/>
  <c r="C237" i="13"/>
  <c r="C243" i="13"/>
  <c r="C249" i="13"/>
  <c r="C255" i="13"/>
  <c r="C261" i="13"/>
  <c r="C267" i="13"/>
  <c r="C273" i="13"/>
  <c r="C279" i="13"/>
  <c r="C285" i="13"/>
  <c r="C291" i="13"/>
  <c r="C297" i="13"/>
  <c r="C303" i="13"/>
  <c r="C309" i="13"/>
  <c r="C315" i="13"/>
  <c r="C321" i="13"/>
  <c r="E13" i="13"/>
  <c r="E264" i="13"/>
  <c r="C61" i="13"/>
  <c r="C97" i="13"/>
  <c r="C133" i="13"/>
  <c r="C187" i="13"/>
  <c r="C204" i="13"/>
  <c r="C217" i="13"/>
  <c r="C241" i="13"/>
  <c r="C253" i="13"/>
  <c r="C271" i="13"/>
  <c r="C295" i="13"/>
  <c r="C313" i="13"/>
  <c r="E19" i="13"/>
  <c r="E37" i="13"/>
  <c r="E55" i="13"/>
  <c r="E73" i="13"/>
  <c r="E91" i="13"/>
  <c r="E109" i="13"/>
  <c r="E127" i="13"/>
  <c r="E145" i="13"/>
  <c r="E163" i="13"/>
  <c r="E181" i="13"/>
  <c r="E199" i="13"/>
  <c r="E217" i="13"/>
  <c r="E235" i="13"/>
  <c r="E253" i="13"/>
  <c r="E271" i="13"/>
  <c r="E289" i="13"/>
  <c r="E307" i="13"/>
  <c r="C14" i="13"/>
  <c r="C32" i="13"/>
  <c r="C50" i="13"/>
  <c r="C68" i="13"/>
  <c r="C86" i="13"/>
  <c r="C104" i="13"/>
  <c r="C122" i="13"/>
  <c r="C140" i="13"/>
  <c r="C158" i="13"/>
  <c r="C176" i="13"/>
  <c r="C191" i="13"/>
  <c r="C200" i="13"/>
  <c r="C208" i="13"/>
  <c r="C214" i="13"/>
  <c r="C220" i="13"/>
  <c r="C226" i="13"/>
  <c r="C232" i="13"/>
  <c r="C238" i="13"/>
  <c r="C244" i="13"/>
  <c r="C250" i="13"/>
  <c r="C256" i="13"/>
  <c r="C262" i="13"/>
  <c r="C268" i="13"/>
  <c r="C274" i="13"/>
  <c r="C280" i="13"/>
  <c r="C286" i="13"/>
  <c r="C292" i="13"/>
  <c r="C298" i="13"/>
  <c r="C304" i="13"/>
  <c r="C310" i="13"/>
  <c r="C316" i="13"/>
  <c r="C322" i="13"/>
  <c r="C169" i="13"/>
  <c r="C235" i="13"/>
  <c r="C259" i="13"/>
  <c r="C283" i="13"/>
  <c r="C301" i="13"/>
  <c r="C13" i="13"/>
  <c r="E24" i="13"/>
  <c r="E42" i="13"/>
  <c r="E60" i="13"/>
  <c r="E78" i="13"/>
  <c r="E96" i="13"/>
  <c r="E114" i="13"/>
  <c r="E132" i="13"/>
  <c r="E150" i="13"/>
  <c r="E168" i="13"/>
  <c r="E186" i="13"/>
  <c r="E204" i="13"/>
  <c r="E222" i="13"/>
  <c r="E240" i="13"/>
  <c r="E258" i="13"/>
  <c r="E276" i="13"/>
  <c r="E294" i="13"/>
  <c r="E312" i="13"/>
  <c r="C19" i="13"/>
  <c r="C37" i="13"/>
  <c r="C55" i="13"/>
  <c r="C73" i="13"/>
  <c r="C91" i="13"/>
  <c r="C109" i="13"/>
  <c r="C127" i="13"/>
  <c r="C145" i="13"/>
  <c r="C163" i="13"/>
  <c r="C181" i="13"/>
  <c r="C193" i="13"/>
  <c r="C202" i="13"/>
  <c r="C209" i="13"/>
  <c r="C215" i="13"/>
  <c r="C221" i="13"/>
  <c r="C227" i="13"/>
  <c r="C233" i="13"/>
  <c r="C239" i="13"/>
  <c r="C245" i="13"/>
  <c r="C251" i="13"/>
  <c r="C257" i="13"/>
  <c r="C263" i="13"/>
  <c r="C269" i="13"/>
  <c r="C275" i="13"/>
  <c r="C281" i="13"/>
  <c r="C287" i="13"/>
  <c r="C293" i="13"/>
  <c r="C299" i="13"/>
  <c r="C305" i="13"/>
  <c r="C311" i="13"/>
  <c r="C317" i="13"/>
  <c r="C323" i="13"/>
  <c r="C223" i="13"/>
  <c r="C277" i="13"/>
  <c r="C319" i="13"/>
  <c r="E25" i="13"/>
  <c r="E43" i="13"/>
  <c r="E61" i="13"/>
  <c r="E79" i="13"/>
  <c r="E97" i="13"/>
  <c r="E115" i="13"/>
  <c r="E133" i="13"/>
  <c r="E151" i="13"/>
  <c r="E169" i="13"/>
  <c r="E187" i="13"/>
  <c r="E205" i="13"/>
  <c r="E223" i="13"/>
  <c r="E241" i="13"/>
  <c r="E259" i="13"/>
  <c r="E277" i="13"/>
  <c r="E295" i="13"/>
  <c r="E313" i="13"/>
  <c r="C20" i="13"/>
  <c r="C38" i="13"/>
  <c r="C56" i="13"/>
  <c r="C74" i="13"/>
  <c r="C92" i="13"/>
  <c r="C110" i="13"/>
  <c r="C128" i="13"/>
  <c r="C146" i="13"/>
  <c r="C164" i="13"/>
  <c r="C182" i="13"/>
  <c r="C194" i="13"/>
  <c r="C203" i="13"/>
  <c r="C210" i="13"/>
  <c r="C216" i="13"/>
  <c r="C222" i="13"/>
  <c r="C228" i="13"/>
  <c r="C234" i="13"/>
  <c r="C240" i="13"/>
  <c r="C246" i="13"/>
  <c r="C252" i="13"/>
  <c r="C258" i="13"/>
  <c r="C264" i="13"/>
  <c r="C270" i="13"/>
  <c r="C276" i="13"/>
  <c r="C282" i="13"/>
  <c r="C288" i="13"/>
  <c r="C294" i="13"/>
  <c r="C300" i="13"/>
  <c r="C306" i="13"/>
  <c r="C312" i="13"/>
  <c r="C318" i="13"/>
  <c r="C324" i="13"/>
  <c r="E30" i="13"/>
  <c r="E48" i="13"/>
  <c r="E66" i="13"/>
  <c r="E84" i="13"/>
  <c r="E102" i="13"/>
  <c r="E120" i="13"/>
  <c r="E138" i="13"/>
  <c r="E156" i="13"/>
  <c r="E174" i="13"/>
  <c r="E192" i="13"/>
  <c r="E210" i="13"/>
  <c r="E228" i="13"/>
  <c r="E246" i="13"/>
  <c r="E282" i="13"/>
  <c r="E300" i="13"/>
  <c r="E318" i="13"/>
  <c r="C25" i="13"/>
  <c r="C43" i="13"/>
  <c r="C79" i="13"/>
  <c r="C115" i="13"/>
  <c r="C151" i="13"/>
  <c r="C196" i="13"/>
  <c r="C211" i="13"/>
  <c r="C229" i="13"/>
  <c r="C247" i="13"/>
  <c r="C265" i="13"/>
  <c r="C289" i="13"/>
  <c r="C307" i="13"/>
  <c r="E31" i="13"/>
  <c r="E139" i="13"/>
  <c r="E247" i="13"/>
  <c r="C44" i="13"/>
  <c r="C152" i="13"/>
  <c r="C218" i="13"/>
  <c r="C254" i="13"/>
  <c r="G13" i="13"/>
  <c r="E265" i="13"/>
  <c r="C62" i="13"/>
  <c r="C260" i="13"/>
  <c r="E49" i="13"/>
  <c r="C224" i="13"/>
  <c r="E67" i="13"/>
  <c r="E175" i="13"/>
  <c r="E283" i="13"/>
  <c r="C80" i="13"/>
  <c r="C188" i="13"/>
  <c r="C230" i="13"/>
  <c r="C266" i="13"/>
  <c r="C302" i="13"/>
  <c r="E85" i="13"/>
  <c r="E193" i="13"/>
  <c r="E301" i="13"/>
  <c r="C98" i="13"/>
  <c r="C197" i="13"/>
  <c r="C236" i="13"/>
  <c r="C272" i="13"/>
  <c r="C308" i="13"/>
  <c r="E103" i="13"/>
  <c r="E211" i="13"/>
  <c r="E319" i="13"/>
  <c r="C116" i="13"/>
  <c r="C205" i="13"/>
  <c r="C242" i="13"/>
  <c r="C278" i="13"/>
  <c r="C314" i="13"/>
  <c r="E121" i="13"/>
  <c r="E229" i="13"/>
  <c r="C26" i="13"/>
  <c r="C134" i="13"/>
  <c r="C212" i="13"/>
  <c r="C248" i="13"/>
  <c r="C284" i="13"/>
  <c r="C320" i="13"/>
  <c r="C290" i="13"/>
  <c r="E157" i="13"/>
  <c r="C170" i="13"/>
  <c r="C296" i="13"/>
  <c r="P5" i="1"/>
  <c r="P6" i="1"/>
  <c r="P194" i="1"/>
  <c r="P191" i="1"/>
  <c r="P183" i="1"/>
  <c r="P175" i="1"/>
  <c r="P167" i="1"/>
  <c r="P159" i="1"/>
  <c r="P151" i="1"/>
  <c r="P143" i="1"/>
  <c r="P135" i="1"/>
  <c r="P127" i="1"/>
  <c r="P119" i="1"/>
  <c r="P111" i="1"/>
  <c r="P103" i="1"/>
  <c r="P95" i="1"/>
  <c r="P87" i="1"/>
  <c r="P79" i="1"/>
  <c r="P71" i="1"/>
  <c r="P63" i="1"/>
  <c r="P55" i="1"/>
  <c r="P47" i="1"/>
  <c r="P39" i="1"/>
  <c r="P31" i="1"/>
  <c r="P23" i="1"/>
  <c r="P15" i="1"/>
  <c r="P7" i="1"/>
  <c r="P198" i="1"/>
  <c r="P187" i="1"/>
  <c r="P179" i="1"/>
  <c r="P171" i="1"/>
  <c r="P163" i="1"/>
  <c r="P155" i="1"/>
  <c r="P147" i="1"/>
  <c r="P139" i="1"/>
  <c r="P131" i="1"/>
  <c r="P123" i="1"/>
  <c r="P115" i="1"/>
  <c r="P107" i="1"/>
  <c r="P99" i="1"/>
  <c r="P91" i="1"/>
  <c r="P83" i="1"/>
  <c r="P75" i="1"/>
  <c r="P67" i="1"/>
  <c r="P59" i="1"/>
  <c r="P51" i="1"/>
  <c r="P43" i="1"/>
  <c r="P35" i="1"/>
  <c r="P27" i="1"/>
  <c r="P19" i="1"/>
  <c r="P11" i="1"/>
  <c r="P197" i="1"/>
  <c r="P190" i="1"/>
  <c r="P182" i="1"/>
  <c r="P174" i="1"/>
  <c r="P166" i="1"/>
  <c r="P158" i="1"/>
  <c r="P150" i="1"/>
  <c r="P142" i="1"/>
  <c r="P134" i="1"/>
  <c r="P126" i="1"/>
  <c r="P118" i="1"/>
  <c r="P110" i="1"/>
  <c r="P102" i="1"/>
  <c r="P94" i="1"/>
  <c r="P86" i="1"/>
  <c r="P78" i="1"/>
  <c r="P70" i="1"/>
  <c r="P62" i="1"/>
  <c r="P54" i="1"/>
  <c r="P46" i="1"/>
  <c r="P38" i="1"/>
  <c r="P30" i="1"/>
  <c r="P22" i="1"/>
  <c r="P14" i="1"/>
  <c r="P185" i="1"/>
  <c r="P161" i="1"/>
  <c r="P137" i="1"/>
  <c r="P113" i="1"/>
  <c r="P89" i="1"/>
  <c r="P73" i="1"/>
  <c r="P49" i="1"/>
  <c r="P33" i="1"/>
  <c r="P9" i="1"/>
  <c r="P196" i="1"/>
  <c r="P189" i="1"/>
  <c r="P181" i="1"/>
  <c r="P173" i="1"/>
  <c r="P165" i="1"/>
  <c r="P157" i="1"/>
  <c r="P149" i="1"/>
  <c r="P141" i="1"/>
  <c r="P133" i="1"/>
  <c r="P125" i="1"/>
  <c r="P117" i="1"/>
  <c r="P109" i="1"/>
  <c r="P101" i="1"/>
  <c r="P93" i="1"/>
  <c r="P85" i="1"/>
  <c r="P77" i="1"/>
  <c r="P69" i="1"/>
  <c r="P61" i="1"/>
  <c r="P53" i="1"/>
  <c r="P45" i="1"/>
  <c r="P37" i="1"/>
  <c r="P29" i="1"/>
  <c r="P21" i="1"/>
  <c r="P13" i="1"/>
  <c r="P177" i="1"/>
  <c r="P169" i="1"/>
  <c r="P153" i="1"/>
  <c r="P145" i="1"/>
  <c r="P129" i="1"/>
  <c r="P121" i="1"/>
  <c r="P105" i="1"/>
  <c r="P97" i="1"/>
  <c r="P81" i="1"/>
  <c r="P65" i="1"/>
  <c r="P57" i="1"/>
  <c r="P41" i="1"/>
  <c r="P25" i="1"/>
  <c r="P17" i="1"/>
  <c r="P199" i="1"/>
  <c r="P195" i="1"/>
  <c r="P192" i="1"/>
  <c r="P188" i="1"/>
  <c r="P184" i="1"/>
  <c r="P180" i="1"/>
  <c r="P176" i="1"/>
  <c r="P172" i="1"/>
  <c r="P168" i="1"/>
  <c r="P164" i="1"/>
  <c r="P160" i="1"/>
  <c r="P156" i="1"/>
  <c r="P152" i="1"/>
  <c r="P148" i="1"/>
  <c r="P144" i="1"/>
  <c r="P140" i="1"/>
  <c r="P136" i="1"/>
  <c r="P132" i="1"/>
  <c r="P128" i="1"/>
  <c r="P124" i="1"/>
  <c r="P120" i="1"/>
  <c r="P116" i="1"/>
  <c r="P112" i="1"/>
  <c r="P108" i="1"/>
  <c r="P104" i="1"/>
  <c r="P100" i="1"/>
  <c r="P96" i="1"/>
  <c r="P92" i="1"/>
  <c r="P88" i="1"/>
  <c r="P84" i="1"/>
  <c r="P80" i="1"/>
  <c r="P76" i="1"/>
  <c r="P72" i="1"/>
  <c r="P68" i="1"/>
  <c r="P64" i="1"/>
  <c r="P60" i="1"/>
  <c r="P56" i="1"/>
  <c r="P52" i="1"/>
  <c r="P48" i="1"/>
  <c r="P44" i="1"/>
  <c r="P40" i="1"/>
  <c r="P36" i="1"/>
  <c r="P32" i="1"/>
  <c r="P28" i="1"/>
  <c r="P24" i="1"/>
  <c r="P20" i="1"/>
  <c r="P16" i="1"/>
  <c r="P12" i="1"/>
  <c r="P8" i="1"/>
  <c r="P193" i="1"/>
  <c r="P186" i="1"/>
  <c r="P178" i="1"/>
  <c r="P170" i="1"/>
  <c r="P162" i="1"/>
  <c r="P154" i="1"/>
  <c r="P146" i="1"/>
  <c r="P138" i="1"/>
  <c r="P130" i="1"/>
  <c r="P122" i="1"/>
  <c r="P114" i="1"/>
  <c r="P106" i="1"/>
  <c r="P98" i="1"/>
  <c r="P90" i="1"/>
  <c r="P82" i="1"/>
  <c r="P74" i="1"/>
  <c r="P66" i="1"/>
  <c r="P58" i="1"/>
  <c r="P50" i="1"/>
  <c r="P42" i="1"/>
  <c r="P34" i="1"/>
  <c r="P26" i="1"/>
  <c r="P18" i="1"/>
  <c r="P10" i="1"/>
  <c r="G5" i="2"/>
  <c r="H5" i="2"/>
  <c r="I5" i="2"/>
  <c r="I4" i="2" s="1"/>
  <c r="J5" i="2"/>
  <c r="J4" i="2" s="1"/>
  <c r="K5" i="2"/>
  <c r="G12" i="2"/>
  <c r="G19" i="2" s="1"/>
  <c r="H12" i="2"/>
  <c r="H19" i="2" s="1"/>
  <c r="I12" i="2"/>
  <c r="I19" i="2" s="1"/>
  <c r="J12" i="2"/>
  <c r="J19" i="2" s="1"/>
  <c r="K12" i="2"/>
  <c r="K19" i="2" s="1"/>
  <c r="C13" i="17" l="1"/>
  <c r="C17" i="17"/>
  <c r="C21" i="17"/>
  <c r="C25" i="17"/>
  <c r="C29" i="17"/>
  <c r="C33" i="17"/>
  <c r="C37" i="17"/>
  <c r="C41" i="17"/>
  <c r="C45" i="17"/>
  <c r="C49" i="17"/>
  <c r="C53" i="17"/>
  <c r="C57" i="17"/>
  <c r="C61" i="17"/>
  <c r="C65" i="17"/>
  <c r="C69" i="17"/>
  <c r="C73" i="17"/>
  <c r="C77" i="17"/>
  <c r="C81" i="17"/>
  <c r="C85" i="17"/>
  <c r="C89" i="17"/>
  <c r="C93" i="17"/>
  <c r="C97" i="17"/>
  <c r="C101" i="17"/>
  <c r="C105" i="17"/>
  <c r="C109" i="17"/>
  <c r="C113" i="17"/>
  <c r="C117" i="17"/>
  <c r="C121" i="17"/>
  <c r="C125" i="17"/>
  <c r="C129" i="17"/>
  <c r="C133" i="17"/>
  <c r="C137" i="17"/>
  <c r="C141" i="17"/>
  <c r="C145" i="17"/>
  <c r="C149" i="17"/>
  <c r="C153" i="17"/>
  <c r="C157" i="17"/>
  <c r="C161" i="17"/>
  <c r="C165" i="17"/>
  <c r="C169" i="17"/>
  <c r="C173" i="17"/>
  <c r="C177" i="17"/>
  <c r="C181" i="17"/>
  <c r="C185" i="17"/>
  <c r="C189" i="17"/>
  <c r="C193" i="17"/>
  <c r="C197" i="17"/>
  <c r="C201" i="17"/>
  <c r="C205" i="17"/>
  <c r="C209" i="17"/>
  <c r="C213" i="17"/>
  <c r="C217" i="17"/>
  <c r="C221"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C14" i="17"/>
  <c r="C18" i="17"/>
  <c r="C22" i="17"/>
  <c r="C26" i="17"/>
  <c r="C30" i="17"/>
  <c r="C34" i="17"/>
  <c r="C38" i="17"/>
  <c r="C42" i="17"/>
  <c r="C46" i="17"/>
  <c r="C50" i="17"/>
  <c r="C54" i="17"/>
  <c r="C58" i="17"/>
  <c r="C62" i="17"/>
  <c r="C66" i="17"/>
  <c r="C70" i="17"/>
  <c r="C74" i="17"/>
  <c r="C78" i="17"/>
  <c r="C82" i="17"/>
  <c r="C86" i="17"/>
  <c r="C90" i="17"/>
  <c r="C94" i="17"/>
  <c r="C98" i="17"/>
  <c r="C102" i="17"/>
  <c r="C106" i="17"/>
  <c r="C110" i="17"/>
  <c r="C114" i="17"/>
  <c r="C118" i="17"/>
  <c r="C122" i="17"/>
  <c r="C126" i="17"/>
  <c r="C130" i="17"/>
  <c r="C134" i="17"/>
  <c r="C138" i="17"/>
  <c r="C142" i="17"/>
  <c r="C146" i="17"/>
  <c r="C150" i="17"/>
  <c r="C154" i="17"/>
  <c r="C158" i="17"/>
  <c r="C162" i="17"/>
  <c r="C166" i="17"/>
  <c r="C170" i="17"/>
  <c r="C174" i="17"/>
  <c r="C178" i="17"/>
  <c r="C182" i="17"/>
  <c r="C186" i="17"/>
  <c r="C190" i="17"/>
  <c r="C194" i="17"/>
  <c r="C198" i="17"/>
  <c r="C202" i="17"/>
  <c r="C206" i="17"/>
  <c r="C210" i="17"/>
  <c r="C214" i="17"/>
  <c r="C218" i="17"/>
  <c r="C22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C15" i="17"/>
  <c r="C16" i="17"/>
  <c r="C24" i="17"/>
  <c r="C32" i="17"/>
  <c r="C40" i="17"/>
  <c r="C48" i="17"/>
  <c r="C56" i="17"/>
  <c r="C64" i="17"/>
  <c r="C72" i="17"/>
  <c r="C80" i="17"/>
  <c r="C88" i="17"/>
  <c r="C96" i="17"/>
  <c r="C104" i="17"/>
  <c r="C112" i="17"/>
  <c r="C120" i="17"/>
  <c r="C128" i="17"/>
  <c r="C136" i="17"/>
  <c r="C144" i="17"/>
  <c r="C152" i="17"/>
  <c r="C160" i="17"/>
  <c r="C168" i="17"/>
  <c r="C176" i="17"/>
  <c r="C184" i="17"/>
  <c r="C192" i="17"/>
  <c r="C200" i="17"/>
  <c r="C208" i="17"/>
  <c r="C216" i="17"/>
  <c r="E13" i="17"/>
  <c r="E15" i="17"/>
  <c r="E17" i="17"/>
  <c r="E19" i="17"/>
  <c r="E21" i="17"/>
  <c r="E23" i="17"/>
  <c r="E25" i="17"/>
  <c r="E27" i="17"/>
  <c r="E29" i="17"/>
  <c r="E31" i="17"/>
  <c r="E33" i="17"/>
  <c r="E35" i="17"/>
  <c r="E37" i="17"/>
  <c r="E39" i="17"/>
  <c r="E41" i="17"/>
  <c r="E43" i="17"/>
  <c r="E45" i="17"/>
  <c r="E46" i="17"/>
  <c r="E47" i="17"/>
  <c r="E48" i="17"/>
  <c r="E49" i="17"/>
  <c r="E50" i="17"/>
  <c r="E51" i="17"/>
  <c r="E52" i="17"/>
  <c r="E53" i="17"/>
  <c r="E54" i="17"/>
  <c r="E55" i="17"/>
  <c r="E56" i="17"/>
  <c r="E57" i="17"/>
  <c r="E58" i="17"/>
  <c r="E59" i="17"/>
  <c r="E60" i="17"/>
  <c r="E61" i="17"/>
  <c r="E62" i="17"/>
  <c r="E63" i="17"/>
  <c r="E64" i="17"/>
  <c r="C19" i="17"/>
  <c r="C27" i="17"/>
  <c r="C35" i="17"/>
  <c r="C43" i="17"/>
  <c r="C51" i="17"/>
  <c r="C59" i="17"/>
  <c r="C67" i="17"/>
  <c r="C75" i="17"/>
  <c r="C83" i="17"/>
  <c r="C91" i="17"/>
  <c r="C99" i="17"/>
  <c r="C107" i="17"/>
  <c r="C115" i="17"/>
  <c r="C123" i="17"/>
  <c r="C131" i="17"/>
  <c r="C139" i="17"/>
  <c r="C147" i="17"/>
  <c r="C155" i="17"/>
  <c r="C163" i="17"/>
  <c r="C171" i="17"/>
  <c r="C179" i="17"/>
  <c r="C187" i="17"/>
  <c r="C195" i="17"/>
  <c r="C203" i="17"/>
  <c r="C211" i="17"/>
  <c r="C219" i="17"/>
  <c r="K13" i="17"/>
  <c r="K15" i="17"/>
  <c r="K17" i="17"/>
  <c r="K19" i="17"/>
  <c r="K21" i="17"/>
  <c r="K23" i="17"/>
  <c r="K25" i="17"/>
  <c r="K27" i="17"/>
  <c r="K29" i="17"/>
  <c r="K31" i="17"/>
  <c r="K33" i="17"/>
  <c r="K35" i="17"/>
  <c r="K37" i="17"/>
  <c r="K39" i="17"/>
  <c r="K41" i="17"/>
  <c r="K43"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C20" i="17"/>
  <c r="C28" i="17"/>
  <c r="C36" i="17"/>
  <c r="C44" i="17"/>
  <c r="C52" i="17"/>
  <c r="C60" i="17"/>
  <c r="C68" i="17"/>
  <c r="C76" i="17"/>
  <c r="C84" i="17"/>
  <c r="C92" i="17"/>
  <c r="C100" i="17"/>
  <c r="C108" i="17"/>
  <c r="C116" i="17"/>
  <c r="C124" i="17"/>
  <c r="C132" i="17"/>
  <c r="C140" i="17"/>
  <c r="C148" i="17"/>
  <c r="C156" i="17"/>
  <c r="C164" i="17"/>
  <c r="C172" i="17"/>
  <c r="C180" i="17"/>
  <c r="C188" i="17"/>
  <c r="C196" i="17"/>
  <c r="C204" i="17"/>
  <c r="C212" i="17"/>
  <c r="C220" i="17"/>
  <c r="E14" i="17"/>
  <c r="C23" i="17"/>
  <c r="C31" i="17"/>
  <c r="C39" i="17"/>
  <c r="C47" i="17"/>
  <c r="C55" i="17"/>
  <c r="C63" i="17"/>
  <c r="C71" i="17"/>
  <c r="C79" i="17"/>
  <c r="C87" i="17"/>
  <c r="C95" i="17"/>
  <c r="C103" i="17"/>
  <c r="C111" i="17"/>
  <c r="C119" i="17"/>
  <c r="C127" i="17"/>
  <c r="C135" i="17"/>
  <c r="C143" i="17"/>
  <c r="C151" i="17"/>
  <c r="C183" i="17"/>
  <c r="C215" i="17"/>
  <c r="K16" i="17"/>
  <c r="K20" i="17"/>
  <c r="K24" i="17"/>
  <c r="K28" i="17"/>
  <c r="K32" i="17"/>
  <c r="K36" i="17"/>
  <c r="K40" i="17"/>
  <c r="K44" i="17"/>
  <c r="K46" i="17"/>
  <c r="K48" i="17"/>
  <c r="K50" i="17"/>
  <c r="K52" i="17"/>
  <c r="K54" i="17"/>
  <c r="K56" i="17"/>
  <c r="K58" i="17"/>
  <c r="K60" i="17"/>
  <c r="K62" i="17"/>
  <c r="K64" i="17"/>
  <c r="E66" i="17"/>
  <c r="I67" i="17"/>
  <c r="K68" i="17"/>
  <c r="E70" i="17"/>
  <c r="I71" i="17"/>
  <c r="K72" i="17"/>
  <c r="E74" i="17"/>
  <c r="I75" i="17"/>
  <c r="K76" i="17"/>
  <c r="E78" i="17"/>
  <c r="I79" i="17"/>
  <c r="K80" i="17"/>
  <c r="E82" i="17"/>
  <c r="I83" i="17"/>
  <c r="K84" i="17"/>
  <c r="E86" i="17"/>
  <c r="I87" i="17"/>
  <c r="I88" i="17"/>
  <c r="C159" i="17"/>
  <c r="C191" i="17"/>
  <c r="C223" i="17"/>
  <c r="E18" i="17"/>
  <c r="E22" i="17"/>
  <c r="E26" i="17"/>
  <c r="E30" i="17"/>
  <c r="E34" i="17"/>
  <c r="E38" i="17"/>
  <c r="E42" i="17"/>
  <c r="I45" i="17"/>
  <c r="I47" i="17"/>
  <c r="I49" i="17"/>
  <c r="I51" i="17"/>
  <c r="I53" i="17"/>
  <c r="I55" i="17"/>
  <c r="I57" i="17"/>
  <c r="I59" i="17"/>
  <c r="I61" i="17"/>
  <c r="I63" i="17"/>
  <c r="E65" i="17"/>
  <c r="I66" i="17"/>
  <c r="K67" i="17"/>
  <c r="E69" i="17"/>
  <c r="I70" i="17"/>
  <c r="K71" i="17"/>
  <c r="E73" i="17"/>
  <c r="I74" i="17"/>
  <c r="K75" i="17"/>
  <c r="E77" i="17"/>
  <c r="I78" i="17"/>
  <c r="K79" i="17"/>
  <c r="E81" i="17"/>
  <c r="I82" i="17"/>
  <c r="K83" i="17"/>
  <c r="E85" i="17"/>
  <c r="I86" i="17"/>
  <c r="K87" i="17"/>
  <c r="K88" i="17"/>
  <c r="K89" i="17"/>
  <c r="K90" i="17"/>
  <c r="K91" i="17"/>
  <c r="K92" i="17"/>
  <c r="K93" i="17"/>
  <c r="K94" i="17"/>
  <c r="K95" i="17"/>
  <c r="K96" i="17"/>
  <c r="K97" i="17"/>
  <c r="K98" i="17"/>
  <c r="K99" i="17"/>
  <c r="K100" i="17"/>
  <c r="K101" i="17"/>
  <c r="C167" i="17"/>
  <c r="C199" i="17"/>
  <c r="K14" i="17"/>
  <c r="K18" i="17"/>
  <c r="K22" i="17"/>
  <c r="K26" i="17"/>
  <c r="K30" i="17"/>
  <c r="K34" i="17"/>
  <c r="K38" i="17"/>
  <c r="K42" i="17"/>
  <c r="K45" i="17"/>
  <c r="K47" i="17"/>
  <c r="K49" i="17"/>
  <c r="K51" i="17"/>
  <c r="K53" i="17"/>
  <c r="K55" i="17"/>
  <c r="K57" i="17"/>
  <c r="K59" i="17"/>
  <c r="K61" i="17"/>
  <c r="K63" i="17"/>
  <c r="I65" i="17"/>
  <c r="K66" i="17"/>
  <c r="E68" i="17"/>
  <c r="I69" i="17"/>
  <c r="K70" i="17"/>
  <c r="E72" i="17"/>
  <c r="I73" i="17"/>
  <c r="K74" i="17"/>
  <c r="E76" i="17"/>
  <c r="I77" i="17"/>
  <c r="K78" i="17"/>
  <c r="E80" i="17"/>
  <c r="I81" i="17"/>
  <c r="K82" i="17"/>
  <c r="E84" i="17"/>
  <c r="I85" i="17"/>
  <c r="K86" i="17"/>
  <c r="E88" i="17"/>
  <c r="E89" i="17"/>
  <c r="E90" i="17"/>
  <c r="E91" i="17"/>
  <c r="E92" i="17"/>
  <c r="E93" i="17"/>
  <c r="E94" i="17"/>
  <c r="E95" i="17"/>
  <c r="E96" i="17"/>
  <c r="E97" i="17"/>
  <c r="E98" i="17"/>
  <c r="E99" i="17"/>
  <c r="E100" i="17"/>
  <c r="E101" i="17"/>
  <c r="C175" i="17"/>
  <c r="C207" i="17"/>
  <c r="E16" i="17"/>
  <c r="E20" i="17"/>
  <c r="E24" i="17"/>
  <c r="E28" i="17"/>
  <c r="E32" i="17"/>
  <c r="E36" i="17"/>
  <c r="E40" i="17"/>
  <c r="E44" i="17"/>
  <c r="I46" i="17"/>
  <c r="I48" i="17"/>
  <c r="I50" i="17"/>
  <c r="I52" i="17"/>
  <c r="I54" i="17"/>
  <c r="I56" i="17"/>
  <c r="I58" i="17"/>
  <c r="I60" i="17"/>
  <c r="I62" i="17"/>
  <c r="I64" i="17"/>
  <c r="K65" i="17"/>
  <c r="E67" i="17"/>
  <c r="I68" i="17"/>
  <c r="K69" i="17"/>
  <c r="E71" i="17"/>
  <c r="I72" i="17"/>
  <c r="K73" i="17"/>
  <c r="E75" i="17"/>
  <c r="I76" i="17"/>
  <c r="K77" i="17"/>
  <c r="E79" i="17"/>
  <c r="I80" i="17"/>
  <c r="K81" i="17"/>
  <c r="E83" i="17"/>
  <c r="I84" i="17"/>
  <c r="K85" i="17"/>
  <c r="E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I89" i="17"/>
  <c r="I93" i="17"/>
  <c r="I97" i="17"/>
  <c r="I101" i="17"/>
  <c r="E103" i="17"/>
  <c r="I104" i="17"/>
  <c r="K105" i="17"/>
  <c r="E107" i="17"/>
  <c r="I108" i="17"/>
  <c r="K109" i="17"/>
  <c r="E111" i="17"/>
  <c r="I112" i="17"/>
  <c r="K113" i="17"/>
  <c r="E115" i="17"/>
  <c r="I116" i="17"/>
  <c r="K117" i="17"/>
  <c r="E119" i="17"/>
  <c r="I120" i="17"/>
  <c r="K121" i="17"/>
  <c r="E123" i="17"/>
  <c r="I124" i="17"/>
  <c r="K125" i="17"/>
  <c r="E127" i="17"/>
  <c r="I128" i="17"/>
  <c r="K129" i="17"/>
  <c r="E131" i="17"/>
  <c r="I132" i="17"/>
  <c r="K133" i="17"/>
  <c r="E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I90" i="17"/>
  <c r="I94" i="17"/>
  <c r="I98" i="17"/>
  <c r="E102" i="17"/>
  <c r="I103" i="17"/>
  <c r="K104" i="17"/>
  <c r="E106" i="17"/>
  <c r="I107" i="17"/>
  <c r="K108" i="17"/>
  <c r="E110" i="17"/>
  <c r="I111" i="17"/>
  <c r="K112" i="17"/>
  <c r="E114" i="17"/>
  <c r="I115" i="17"/>
  <c r="K116" i="17"/>
  <c r="E118" i="17"/>
  <c r="I119" i="17"/>
  <c r="K120" i="17"/>
  <c r="E122" i="17"/>
  <c r="I123" i="17"/>
  <c r="K124" i="17"/>
  <c r="E126" i="17"/>
  <c r="I127" i="17"/>
  <c r="K128" i="17"/>
  <c r="E130" i="17"/>
  <c r="I131" i="17"/>
  <c r="K132" i="17"/>
  <c r="E134" i="17"/>
  <c r="I135" i="17"/>
  <c r="I136" i="17"/>
  <c r="I137" i="17"/>
  <c r="I138" i="17"/>
  <c r="I139" i="17"/>
  <c r="I140" i="17"/>
  <c r="I141" i="17"/>
  <c r="I142" i="17"/>
  <c r="I143" i="17"/>
  <c r="I144" i="17"/>
  <c r="I145" i="17"/>
  <c r="I146" i="17"/>
  <c r="I147" i="17"/>
  <c r="I148" i="17"/>
  <c r="I149" i="17"/>
  <c r="I150" i="17"/>
  <c r="I151" i="17"/>
  <c r="I152" i="17"/>
  <c r="I91" i="17"/>
  <c r="I95" i="17"/>
  <c r="I99" i="17"/>
  <c r="I102" i="17"/>
  <c r="K103" i="17"/>
  <c r="E105" i="17"/>
  <c r="I106" i="17"/>
  <c r="K107" i="17"/>
  <c r="E109" i="17"/>
  <c r="I110" i="17"/>
  <c r="K111" i="17"/>
  <c r="E113" i="17"/>
  <c r="I114" i="17"/>
  <c r="K115" i="17"/>
  <c r="E117" i="17"/>
  <c r="I118" i="17"/>
  <c r="K119" i="17"/>
  <c r="E121" i="17"/>
  <c r="I122" i="17"/>
  <c r="K123" i="17"/>
  <c r="E125" i="17"/>
  <c r="I126" i="17"/>
  <c r="K127" i="17"/>
  <c r="E129" i="17"/>
  <c r="I130" i="17"/>
  <c r="K131" i="17"/>
  <c r="E133" i="17"/>
  <c r="I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K173" i="17"/>
  <c r="K174" i="17"/>
  <c r="K175" i="17"/>
  <c r="K176" i="17"/>
  <c r="K177" i="17"/>
  <c r="K178" i="17"/>
  <c r="K179" i="17"/>
  <c r="K180" i="17"/>
  <c r="K181" i="17"/>
  <c r="K182" i="17"/>
  <c r="K183" i="17"/>
  <c r="K184" i="17"/>
  <c r="K185" i="17"/>
  <c r="K186" i="17"/>
  <c r="K187" i="17"/>
  <c r="K188" i="17"/>
  <c r="K189" i="17"/>
  <c r="K190" i="17"/>
  <c r="K191" i="17"/>
  <c r="I92" i="17"/>
  <c r="I96" i="17"/>
  <c r="I100" i="17"/>
  <c r="K102" i="17"/>
  <c r="E104" i="17"/>
  <c r="I105" i="17"/>
  <c r="K106" i="17"/>
  <c r="E108" i="17"/>
  <c r="I109" i="17"/>
  <c r="K110" i="17"/>
  <c r="E112" i="17"/>
  <c r="I113" i="17"/>
  <c r="K114" i="17"/>
  <c r="E116" i="17"/>
  <c r="I117" i="17"/>
  <c r="K118" i="17"/>
  <c r="E120" i="17"/>
  <c r="I121" i="17"/>
  <c r="K122" i="17"/>
  <c r="E124" i="17"/>
  <c r="I125" i="17"/>
  <c r="K126" i="17"/>
  <c r="E128" i="17"/>
  <c r="I129" i="17"/>
  <c r="K130" i="17"/>
  <c r="E132" i="17"/>
  <c r="I133" i="17"/>
  <c r="K134"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I153" i="17"/>
  <c r="I157" i="17"/>
  <c r="I161" i="17"/>
  <c r="I165" i="17"/>
  <c r="I169" i="17"/>
  <c r="I171" i="17"/>
  <c r="I173" i="17"/>
  <c r="I175" i="17"/>
  <c r="I177" i="17"/>
  <c r="I179" i="17"/>
  <c r="I181" i="17"/>
  <c r="I183" i="17"/>
  <c r="G185" i="17"/>
  <c r="I186" i="17"/>
  <c r="E188" i="17"/>
  <c r="G189" i="17"/>
  <c r="I190"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K12" i="17"/>
  <c r="C12" i="17"/>
  <c r="K211" i="17"/>
  <c r="K216" i="17"/>
  <c r="K220" i="17"/>
  <c r="E12" i="17"/>
  <c r="I154" i="17"/>
  <c r="I158" i="17"/>
  <c r="I162" i="17"/>
  <c r="I166" i="17"/>
  <c r="E170" i="17"/>
  <c r="E172" i="17"/>
  <c r="E174" i="17"/>
  <c r="E176" i="17"/>
  <c r="E178" i="17"/>
  <c r="E180" i="17"/>
  <c r="E182" i="17"/>
  <c r="E184" i="17"/>
  <c r="I185" i="17"/>
  <c r="E187" i="17"/>
  <c r="G188" i="17"/>
  <c r="I189" i="17"/>
  <c r="E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I12" i="17"/>
  <c r="I222" i="17"/>
  <c r="I223" i="17"/>
  <c r="G12" i="17"/>
  <c r="I156" i="17"/>
  <c r="I160" i="17"/>
  <c r="I164" i="17"/>
  <c r="I168" i="17"/>
  <c r="E171" i="17"/>
  <c r="E173" i="17"/>
  <c r="E175" i="17"/>
  <c r="E177" i="17"/>
  <c r="E179" i="17"/>
  <c r="E183" i="17"/>
  <c r="K193" i="17"/>
  <c r="K195" i="17"/>
  <c r="K197" i="17"/>
  <c r="K199" i="17"/>
  <c r="K201" i="17"/>
  <c r="K203" i="17"/>
  <c r="K205" i="17"/>
  <c r="K207" i="17"/>
  <c r="K209" i="17"/>
  <c r="K212" i="17"/>
  <c r="K214" i="17"/>
  <c r="K217" i="17"/>
  <c r="K219" i="17"/>
  <c r="K222" i="17"/>
  <c r="I155" i="17"/>
  <c r="I159" i="17"/>
  <c r="I163" i="17"/>
  <c r="I167" i="17"/>
  <c r="I170" i="17"/>
  <c r="I172" i="17"/>
  <c r="I174" i="17"/>
  <c r="I176" i="17"/>
  <c r="I178" i="17"/>
  <c r="I180" i="17"/>
  <c r="I182" i="17"/>
  <c r="I184" i="17"/>
  <c r="E186" i="17"/>
  <c r="G187" i="17"/>
  <c r="I188" i="17"/>
  <c r="E190" i="17"/>
  <c r="G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E181" i="17"/>
  <c r="E185" i="17"/>
  <c r="G186" i="17"/>
  <c r="I187" i="17"/>
  <c r="E189" i="17"/>
  <c r="G190" i="17"/>
  <c r="I191" i="17"/>
  <c r="K192" i="17"/>
  <c r="K194" i="17"/>
  <c r="K196" i="17"/>
  <c r="K198" i="17"/>
  <c r="K200" i="17"/>
  <c r="K202" i="17"/>
  <c r="K204" i="17"/>
  <c r="K206" i="17"/>
  <c r="K208" i="17"/>
  <c r="K210" i="17"/>
  <c r="K213" i="17"/>
  <c r="K215" i="17"/>
  <c r="K218" i="17"/>
  <c r="K221" i="17"/>
  <c r="K223" i="17"/>
  <c r="H4" i="2"/>
  <c r="K4" i="2"/>
  <c r="G4" i="2"/>
  <c r="F12" i="2" l="1"/>
  <c r="L12" i="2" s="1"/>
  <c r="O12" i="2" l="1"/>
  <c r="N12" i="2"/>
  <c r="F19" i="2"/>
  <c r="F5" i="2"/>
  <c r="F4" i="2" s="1"/>
  <c r="S7" i="2" l="1"/>
  <c r="U7" i="2"/>
  <c r="U10" i="2" s="1"/>
  <c r="V7" i="2"/>
  <c r="V10" i="2" s="1"/>
  <c r="T7" i="2"/>
  <c r="T10" i="2" s="1"/>
  <c r="W6" i="2" l="1"/>
  <c r="X6" i="2" s="1"/>
  <c r="S10" i="2"/>
  <c r="R3" i="2"/>
  <c r="R7" i="2"/>
  <c r="R10" i="2" s="1"/>
  <c r="T9" i="2"/>
  <c r="T3" i="2"/>
  <c r="V9" i="2"/>
  <c r="V3" i="2"/>
  <c r="U9" i="2"/>
  <c r="U3" i="2"/>
  <c r="S9" i="2"/>
  <c r="S3" i="2"/>
  <c r="R9" i="2"/>
  <c r="T1" i="2"/>
  <c r="S1" i="2"/>
  <c r="R1" i="2"/>
  <c r="W7" i="2" l="1"/>
  <c r="X7" i="2" s="1"/>
  <c r="V4" i="2"/>
  <c r="V1" i="2"/>
  <c r="U4" i="2"/>
  <c r="U1" i="2"/>
  <c r="T4" i="2"/>
  <c r="S4" i="2"/>
  <c r="R4" i="2"/>
  <c r="G11" i="2" l="1"/>
  <c r="G3" i="2"/>
  <c r="J11" i="2"/>
  <c r="J3" i="2"/>
  <c r="I3" i="2"/>
  <c r="I11" i="2"/>
  <c r="K11" i="2"/>
  <c r="K3" i="2"/>
  <c r="H3" i="2"/>
  <c r="H11" i="2"/>
  <c r="L9" i="2" l="1"/>
  <c r="O9" i="2" l="1"/>
  <c r="N9" i="2"/>
  <c r="F16" i="2"/>
  <c r="L7" i="2"/>
  <c r="L6" i="2"/>
  <c r="L8" i="2"/>
  <c r="L10" i="2"/>
  <c r="O7" i="2" l="1"/>
  <c r="N7" i="2"/>
  <c r="O10" i="2"/>
  <c r="N10" i="2"/>
  <c r="O8" i="2"/>
  <c r="N8" i="2"/>
  <c r="O6" i="2"/>
  <c r="N6" i="2"/>
  <c r="F14" i="2"/>
  <c r="F17" i="2"/>
  <c r="F15" i="2"/>
  <c r="F3" i="2"/>
  <c r="F11" i="2"/>
  <c r="L11" i="2" s="1"/>
  <c r="F13" i="2"/>
  <c r="O11" i="2" l="1"/>
  <c r="N11" i="2"/>
  <c r="F18" i="2"/>
  <c r="F1" i="2"/>
  <c r="J17" i="2"/>
  <c r="J15" i="2"/>
  <c r="J14" i="2"/>
  <c r="J18" i="2"/>
  <c r="J16" i="2"/>
  <c r="G17" i="2"/>
  <c r="G15" i="2"/>
  <c r="G14" i="2"/>
  <c r="G18" i="2"/>
  <c r="G16" i="2"/>
  <c r="H16" i="2"/>
  <c r="H15" i="2"/>
  <c r="H17" i="2"/>
  <c r="H14" i="2"/>
  <c r="H18" i="2"/>
  <c r="I16" i="2"/>
  <c r="I14" i="2"/>
  <c r="I18" i="2"/>
  <c r="I17" i="2"/>
  <c r="I15" i="2"/>
  <c r="K14" i="2"/>
  <c r="K17" i="2"/>
  <c r="K15" i="2"/>
  <c r="K18" i="2"/>
  <c r="K16" i="2"/>
  <c r="K13" i="2"/>
  <c r="H13" i="2"/>
  <c r="J13" i="2"/>
  <c r="G1" i="2" l="1"/>
  <c r="I1" i="2"/>
  <c r="G13" i="2"/>
  <c r="K1" i="2"/>
  <c r="I13" i="2"/>
  <c r="H1" i="2"/>
  <c r="J1" i="2"/>
  <c r="P45" i="13" l="1"/>
  <c r="R45" i="13"/>
  <c r="Q45" i="13"/>
  <c r="N45" i="13"/>
  <c r="O45" i="13"/>
  <c r="P117" i="13"/>
  <c r="Q117" i="13"/>
  <c r="N117" i="13"/>
  <c r="R117" i="13"/>
  <c r="O117" i="13"/>
  <c r="O25" i="13"/>
  <c r="R25" i="13"/>
  <c r="P25" i="13"/>
  <c r="Q25" i="13"/>
  <c r="N25" i="13"/>
  <c r="Q31" i="13"/>
  <c r="N31" i="13"/>
  <c r="R31" i="13"/>
  <c r="O31" i="13"/>
  <c r="P31" i="13"/>
  <c r="Q152" i="13"/>
  <c r="P152" i="13"/>
  <c r="N152" i="13"/>
  <c r="O152" i="13"/>
  <c r="R152" i="13"/>
  <c r="R78" i="13"/>
  <c r="O78" i="13"/>
  <c r="P78" i="13"/>
  <c r="Q78" i="13"/>
  <c r="N78" i="13"/>
  <c r="N176" i="13"/>
  <c r="R176" i="13"/>
  <c r="Q176" i="13"/>
  <c r="O176" i="13"/>
  <c r="P176" i="13"/>
  <c r="Q170" i="13"/>
  <c r="R170" i="13"/>
  <c r="P170" i="13"/>
  <c r="O170" i="13"/>
  <c r="N170" i="13"/>
  <c r="N35" i="13"/>
  <c r="R35" i="13"/>
  <c r="O35" i="13"/>
  <c r="P35" i="13"/>
  <c r="Q35" i="13"/>
  <c r="P144" i="13"/>
  <c r="O144" i="13"/>
  <c r="Q144" i="13"/>
  <c r="R144" i="13"/>
  <c r="N144" i="13"/>
  <c r="Q58" i="13"/>
  <c r="P58" i="13"/>
  <c r="N58" i="13"/>
  <c r="R58" i="13"/>
  <c r="O58" i="13"/>
  <c r="Q185" i="13"/>
  <c r="O185" i="13"/>
  <c r="P185" i="13"/>
  <c r="N185" i="13"/>
  <c r="R185" i="13"/>
  <c r="O107" i="13"/>
  <c r="P107" i="13"/>
  <c r="N107" i="13"/>
  <c r="Q107" i="13"/>
  <c r="R107" i="13"/>
  <c r="O150" i="13"/>
  <c r="P150" i="13"/>
  <c r="N150" i="13"/>
  <c r="Q150" i="13"/>
  <c r="R150" i="13"/>
  <c r="Q93" i="13"/>
  <c r="R93" i="13"/>
  <c r="N93" i="13"/>
  <c r="P93" i="13"/>
  <c r="O93" i="13"/>
  <c r="P62" i="13"/>
  <c r="Q62" i="13"/>
  <c r="N62" i="13"/>
  <c r="R62" i="13"/>
  <c r="O62" i="13"/>
  <c r="R186" i="13"/>
  <c r="N186" i="13"/>
  <c r="O186" i="13"/>
  <c r="P186" i="13"/>
  <c r="Q186" i="13"/>
  <c r="P69" i="13"/>
  <c r="N69" i="13"/>
  <c r="O69" i="13"/>
  <c r="R69" i="13"/>
  <c r="Q69" i="13"/>
  <c r="P146" i="13"/>
  <c r="Q146" i="13"/>
  <c r="R146" i="13"/>
  <c r="N146" i="13"/>
  <c r="O146" i="13"/>
  <c r="R119" i="13"/>
  <c r="Q119" i="13"/>
  <c r="N119" i="13"/>
  <c r="O119" i="13"/>
  <c r="P119" i="13"/>
  <c r="Q156" i="13"/>
  <c r="N156" i="13"/>
  <c r="R156" i="13"/>
  <c r="P156" i="13"/>
  <c r="O156" i="13"/>
  <c r="O153" i="13"/>
  <c r="N153" i="13"/>
  <c r="P153" i="13"/>
  <c r="R153" i="13"/>
  <c r="Q153" i="13"/>
  <c r="Q36" i="13"/>
  <c r="O36" i="13"/>
  <c r="P36" i="13"/>
  <c r="N36" i="13"/>
  <c r="R36" i="13"/>
  <c r="Q173" i="13"/>
  <c r="P173" i="13"/>
  <c r="N173" i="13"/>
  <c r="R173" i="13"/>
  <c r="O173" i="13"/>
  <c r="Q142" i="13"/>
  <c r="P142" i="13"/>
  <c r="N142" i="13"/>
  <c r="O142" i="13"/>
  <c r="R142" i="13"/>
  <c r="Q71" i="13"/>
  <c r="N71" i="13"/>
  <c r="R71" i="13"/>
  <c r="P71" i="13"/>
  <c r="O71" i="13"/>
  <c r="P196" i="13"/>
  <c r="Q196" i="13"/>
  <c r="N196" i="13"/>
  <c r="R196" i="13"/>
  <c r="O196" i="13"/>
  <c r="Q105" i="13"/>
  <c r="N105" i="13"/>
  <c r="R105" i="13"/>
  <c r="P105" i="13"/>
  <c r="O105" i="13"/>
  <c r="N174" i="13"/>
  <c r="Q174" i="13"/>
  <c r="R174" i="13"/>
  <c r="O174" i="13"/>
  <c r="P174" i="13"/>
  <c r="R171" i="13"/>
  <c r="P171" i="13"/>
  <c r="N171" i="13"/>
  <c r="O171" i="13"/>
  <c r="Q171" i="13"/>
  <c r="Q41" i="13"/>
  <c r="R41" i="13"/>
  <c r="O41" i="13"/>
  <c r="P41" i="13"/>
  <c r="N41" i="13"/>
  <c r="P18" i="13"/>
  <c r="N18" i="13"/>
  <c r="R18" i="13"/>
  <c r="O18" i="13"/>
  <c r="Q18" i="13"/>
  <c r="Q34" i="13"/>
  <c r="N34" i="13"/>
  <c r="R34" i="13"/>
  <c r="P34" i="13"/>
  <c r="O34" i="13"/>
  <c r="R102" i="13"/>
  <c r="P102" i="13"/>
  <c r="Q102" i="13"/>
  <c r="O102" i="13"/>
  <c r="N102" i="13"/>
  <c r="O123" i="13"/>
  <c r="P123" i="13"/>
  <c r="N123" i="13"/>
  <c r="Q123" i="13"/>
  <c r="R123" i="13"/>
  <c r="Q14" i="13"/>
  <c r="P14" i="13"/>
  <c r="N14" i="13"/>
  <c r="R14" i="13"/>
  <c r="O14" i="13"/>
  <c r="O151" i="13"/>
  <c r="N151" i="13"/>
  <c r="P151" i="13"/>
  <c r="Q151" i="13"/>
  <c r="R151" i="13"/>
  <c r="N16" i="13"/>
  <c r="Q16" i="13"/>
  <c r="R16" i="13"/>
  <c r="O16" i="13"/>
  <c r="P16" i="13"/>
  <c r="P50" i="13"/>
  <c r="N50" i="13"/>
  <c r="R50" i="13"/>
  <c r="O50" i="13"/>
  <c r="Q50" i="13"/>
  <c r="Q160" i="13"/>
  <c r="O160" i="13"/>
  <c r="P160" i="13"/>
  <c r="N160" i="13"/>
  <c r="R160" i="13"/>
  <c r="R143" i="13"/>
  <c r="P143" i="13"/>
  <c r="Q143" i="13"/>
  <c r="O143" i="13"/>
  <c r="N143" i="13"/>
  <c r="O137" i="13"/>
  <c r="P137" i="13"/>
  <c r="Q137" i="13"/>
  <c r="N137" i="13"/>
  <c r="R137" i="13"/>
  <c r="P130" i="13"/>
  <c r="Q130" i="13"/>
  <c r="R130" i="13"/>
  <c r="N130" i="13"/>
  <c r="O130" i="13"/>
  <c r="Q27" i="13"/>
  <c r="R27" i="13"/>
  <c r="O27" i="13"/>
  <c r="P27" i="13"/>
  <c r="N27" i="13"/>
  <c r="R21" i="13"/>
  <c r="P21" i="13"/>
  <c r="N21" i="13"/>
  <c r="O21" i="13"/>
  <c r="Q21" i="13"/>
  <c r="P140" i="13"/>
  <c r="Q140" i="13"/>
  <c r="N140" i="13"/>
  <c r="R140" i="13"/>
  <c r="O140" i="13"/>
  <c r="N162" i="13"/>
  <c r="Q162" i="13"/>
  <c r="P162" i="13"/>
  <c r="R162" i="13"/>
  <c r="O162" i="13"/>
  <c r="P80" i="13"/>
  <c r="Q80" i="13"/>
  <c r="N80" i="13"/>
  <c r="R80" i="13"/>
  <c r="O80" i="13"/>
  <c r="R165" i="13"/>
  <c r="O165" i="13"/>
  <c r="Q165" i="13"/>
  <c r="N165" i="13"/>
  <c r="P165" i="13"/>
  <c r="Q87" i="13"/>
  <c r="N87" i="13"/>
  <c r="R87" i="13"/>
  <c r="P87" i="13"/>
  <c r="O87" i="13"/>
  <c r="N42" i="13"/>
  <c r="R42" i="13"/>
  <c r="O42" i="13"/>
  <c r="Q42" i="13"/>
  <c r="P42" i="13"/>
  <c r="P127" i="13"/>
  <c r="R127" i="13"/>
  <c r="O127" i="13"/>
  <c r="Q127" i="13"/>
  <c r="N127" i="13"/>
  <c r="Q67" i="13"/>
  <c r="N67" i="13"/>
  <c r="R67" i="13"/>
  <c r="O67" i="13"/>
  <c r="P67" i="13"/>
  <c r="P122" i="13"/>
  <c r="Q122" i="13"/>
  <c r="R122" i="13"/>
  <c r="N122" i="13"/>
  <c r="O122" i="13"/>
  <c r="Q108" i="13"/>
  <c r="N108" i="13"/>
  <c r="R108" i="13"/>
  <c r="O108" i="13"/>
  <c r="P108" i="13"/>
  <c r="R139" i="13"/>
  <c r="P139" i="13"/>
  <c r="O139" i="13"/>
  <c r="N139" i="13"/>
  <c r="Q139" i="13"/>
  <c r="P40" i="13"/>
  <c r="Q40" i="13"/>
  <c r="N40" i="13"/>
  <c r="R40" i="13"/>
  <c r="O40" i="13"/>
  <c r="R120" i="13"/>
  <c r="O120" i="13"/>
  <c r="P120" i="13"/>
  <c r="Q120" i="13"/>
  <c r="N120" i="13"/>
  <c r="Q72" i="13"/>
  <c r="N72" i="13"/>
  <c r="O72" i="13"/>
  <c r="R72" i="13"/>
  <c r="P72" i="13"/>
  <c r="P73" i="13"/>
  <c r="N73" i="13"/>
  <c r="Q73" i="13"/>
  <c r="R73" i="13"/>
  <c r="O73" i="13"/>
  <c r="N184" i="13"/>
  <c r="R184" i="13"/>
  <c r="O184" i="13"/>
  <c r="Q184" i="13"/>
  <c r="P184" i="13"/>
  <c r="N154" i="13"/>
  <c r="P154" i="13"/>
  <c r="O154" i="13"/>
  <c r="R154" i="13"/>
  <c r="Q154" i="13"/>
  <c r="O194" i="13"/>
  <c r="P194" i="13"/>
  <c r="Q194" i="13"/>
  <c r="N194" i="13"/>
  <c r="R194" i="13"/>
  <c r="O15" i="13"/>
  <c r="Q15" i="13"/>
  <c r="N15" i="13"/>
  <c r="R15" i="13"/>
  <c r="P15" i="13"/>
  <c r="O167" i="13"/>
  <c r="N167" i="13"/>
  <c r="Q167" i="13"/>
  <c r="R167" i="13"/>
  <c r="P167" i="13"/>
  <c r="N64" i="13"/>
  <c r="R64" i="13"/>
  <c r="O64" i="13"/>
  <c r="Q64" i="13"/>
  <c r="P64" i="13"/>
  <c r="P89" i="13"/>
  <c r="N89" i="13"/>
  <c r="O89" i="13"/>
  <c r="R89" i="13"/>
  <c r="Q89" i="13"/>
  <c r="O82" i="13"/>
  <c r="Q82" i="13"/>
  <c r="P82" i="13"/>
  <c r="N82" i="13"/>
  <c r="R82" i="13"/>
  <c r="R147" i="13"/>
  <c r="Q147" i="13"/>
  <c r="N147" i="13"/>
  <c r="O147" i="13"/>
  <c r="P147" i="13"/>
  <c r="R29" i="13"/>
  <c r="O29" i="13"/>
  <c r="P29" i="13"/>
  <c r="Q29" i="13"/>
  <c r="N29" i="13"/>
  <c r="N135" i="13"/>
  <c r="R135" i="13"/>
  <c r="O135" i="13"/>
  <c r="Q135" i="13"/>
  <c r="P135" i="13"/>
  <c r="O48" i="13"/>
  <c r="P48" i="13"/>
  <c r="Q48" i="13"/>
  <c r="N48" i="13"/>
  <c r="R48" i="13"/>
  <c r="Q109" i="13"/>
  <c r="N109" i="13"/>
  <c r="R109" i="13"/>
  <c r="O109" i="13"/>
  <c r="P109" i="13"/>
  <c r="N81" i="13"/>
  <c r="Q81" i="13"/>
  <c r="R81" i="13"/>
  <c r="O81" i="13"/>
  <c r="P81" i="13"/>
  <c r="P149" i="13"/>
  <c r="R149" i="13"/>
  <c r="Q149" i="13"/>
  <c r="N149" i="13"/>
  <c r="O149" i="13"/>
  <c r="O118" i="13"/>
  <c r="N118" i="13"/>
  <c r="R118" i="13"/>
  <c r="P118" i="13"/>
  <c r="Q118" i="13"/>
  <c r="P148" i="13"/>
  <c r="O148" i="13"/>
  <c r="R148" i="13"/>
  <c r="Q148" i="13"/>
  <c r="N148" i="13"/>
  <c r="N55" i="13"/>
  <c r="R55" i="13"/>
  <c r="P55" i="13"/>
  <c r="O55" i="13"/>
  <c r="Q55" i="13"/>
  <c r="N125" i="13"/>
  <c r="R125" i="13"/>
  <c r="P125" i="13"/>
  <c r="O125" i="13"/>
  <c r="Q125" i="13"/>
  <c r="O94" i="13"/>
  <c r="P94" i="13"/>
  <c r="Q94" i="13"/>
  <c r="N94" i="13"/>
  <c r="R94" i="13"/>
  <c r="O100" i="13"/>
  <c r="Q100" i="13"/>
  <c r="R100" i="13"/>
  <c r="N100" i="13"/>
  <c r="P100" i="13"/>
  <c r="R30" i="13"/>
  <c r="N30" i="13"/>
  <c r="P30" i="13"/>
  <c r="Q30" i="13"/>
  <c r="O30" i="13"/>
  <c r="N180" i="13"/>
  <c r="P180" i="13"/>
  <c r="Q180" i="13"/>
  <c r="R180" i="13"/>
  <c r="O180" i="13"/>
  <c r="Q75" i="13"/>
  <c r="N75" i="13"/>
  <c r="R75" i="13"/>
  <c r="O75" i="13"/>
  <c r="P75" i="13"/>
  <c r="P63" i="13"/>
  <c r="Q63" i="13"/>
  <c r="N63" i="13"/>
  <c r="R63" i="13"/>
  <c r="O63" i="13"/>
  <c r="N33" i="13"/>
  <c r="O33" i="13"/>
  <c r="P33" i="13"/>
  <c r="R33" i="13"/>
  <c r="Q33" i="13"/>
  <c r="R141" i="13"/>
  <c r="P141" i="13"/>
  <c r="O141" i="13"/>
  <c r="Q141" i="13"/>
  <c r="N141" i="13"/>
  <c r="P159" i="13"/>
  <c r="O159" i="13"/>
  <c r="Q159" i="13"/>
  <c r="N159" i="13"/>
  <c r="R159" i="13"/>
  <c r="O112" i="13"/>
  <c r="Q112" i="13"/>
  <c r="P112" i="13"/>
  <c r="N112" i="13"/>
  <c r="R112" i="13"/>
  <c r="N131" i="13"/>
  <c r="Q131" i="13"/>
  <c r="O131" i="13"/>
  <c r="P131" i="13"/>
  <c r="R131" i="13"/>
  <c r="Q97" i="13"/>
  <c r="R97" i="13"/>
  <c r="N97" i="13"/>
  <c r="O97" i="13"/>
  <c r="P97" i="13"/>
  <c r="Q54" i="13"/>
  <c r="N54" i="13"/>
  <c r="R54" i="13"/>
  <c r="O54" i="13"/>
  <c r="P54" i="13"/>
  <c r="N68" i="13"/>
  <c r="P68" i="13"/>
  <c r="Q68" i="13"/>
  <c r="O68" i="13"/>
  <c r="R68" i="13"/>
  <c r="P182" i="13"/>
  <c r="N182" i="13"/>
  <c r="O182" i="13"/>
  <c r="Q182" i="13"/>
  <c r="R182" i="13"/>
  <c r="N91" i="13"/>
  <c r="R91" i="13"/>
  <c r="O91" i="13"/>
  <c r="P91" i="13"/>
  <c r="Q91" i="13"/>
  <c r="O121" i="13"/>
  <c r="Q121" i="13"/>
  <c r="N121" i="13"/>
  <c r="R121" i="13"/>
  <c r="P121" i="13"/>
  <c r="Q115" i="13"/>
  <c r="O115" i="13"/>
  <c r="P115" i="13"/>
  <c r="N115" i="13"/>
  <c r="R115" i="13"/>
  <c r="Q113" i="13"/>
  <c r="N113" i="13"/>
  <c r="R113" i="13"/>
  <c r="P113" i="13"/>
  <c r="O113" i="13"/>
  <c r="O47" i="13"/>
  <c r="Q47" i="13"/>
  <c r="N47" i="13"/>
  <c r="R47" i="13"/>
  <c r="P47" i="13"/>
  <c r="N38" i="13"/>
  <c r="R38" i="13"/>
  <c r="O38" i="13"/>
  <c r="P38" i="13"/>
  <c r="Q38" i="13"/>
  <c r="P177" i="13"/>
  <c r="Q177" i="13"/>
  <c r="O177" i="13"/>
  <c r="N177" i="13"/>
  <c r="R177" i="13"/>
  <c r="R23" i="13"/>
  <c r="P23" i="13"/>
  <c r="Q23" i="13"/>
  <c r="N23" i="13"/>
  <c r="O23" i="13"/>
  <c r="N13" i="13"/>
  <c r="R13" i="13"/>
  <c r="P13" i="13"/>
  <c r="O13" i="13"/>
  <c r="Q13" i="13"/>
  <c r="Q98" i="13"/>
  <c r="R98" i="13"/>
  <c r="P98" i="13"/>
  <c r="N98" i="13"/>
  <c r="O98" i="13"/>
  <c r="Q60" i="13"/>
  <c r="O60" i="13"/>
  <c r="R60" i="13"/>
  <c r="N60" i="13"/>
  <c r="P60" i="13"/>
  <c r="N132" i="13"/>
  <c r="O132" i="13"/>
  <c r="Q132" i="13"/>
  <c r="R132" i="13"/>
  <c r="P132" i="13"/>
  <c r="N46" i="13"/>
  <c r="R46" i="13"/>
  <c r="O46" i="13"/>
  <c r="P46" i="13"/>
  <c r="Q46" i="13"/>
  <c r="N128" i="13"/>
  <c r="R128" i="13"/>
  <c r="O128" i="13"/>
  <c r="P128" i="13"/>
  <c r="Q128" i="13"/>
  <c r="Q157" i="13"/>
  <c r="P157" i="13"/>
  <c r="N157" i="13"/>
  <c r="O157" i="13"/>
  <c r="R157" i="13"/>
  <c r="O19" i="13"/>
  <c r="R19" i="13"/>
  <c r="P19" i="13"/>
  <c r="Q19" i="13"/>
  <c r="N19" i="13"/>
  <c r="N17" i="13"/>
  <c r="O17" i="13"/>
  <c r="P17" i="13"/>
  <c r="Q17" i="13"/>
  <c r="R17" i="13"/>
  <c r="O189" i="13"/>
  <c r="N189" i="13"/>
  <c r="P189" i="13"/>
  <c r="Q189" i="13"/>
  <c r="R189" i="13"/>
  <c r="P84" i="13"/>
  <c r="O84" i="13"/>
  <c r="Q84" i="13"/>
  <c r="R84" i="13"/>
  <c r="N84" i="13"/>
  <c r="O166" i="13"/>
  <c r="Q166" i="13"/>
  <c r="R166" i="13"/>
  <c r="P166" i="13"/>
  <c r="N166" i="13"/>
  <c r="Q76" i="13"/>
  <c r="R76" i="13"/>
  <c r="P76" i="13"/>
  <c r="O76" i="13"/>
  <c r="N76" i="13"/>
  <c r="P193" i="13"/>
  <c r="Q193" i="13"/>
  <c r="N193" i="13"/>
  <c r="R193" i="13"/>
  <c r="O193" i="13"/>
  <c r="N158" i="13"/>
  <c r="O158" i="13"/>
  <c r="P158" i="13"/>
  <c r="Q158" i="13"/>
  <c r="R158" i="13"/>
  <c r="P164" i="13"/>
  <c r="Q164" i="13"/>
  <c r="N164" i="13"/>
  <c r="O164" i="13"/>
  <c r="R164" i="13"/>
  <c r="O99" i="13"/>
  <c r="R99" i="13"/>
  <c r="Q99" i="13"/>
  <c r="P99" i="13"/>
  <c r="N99" i="13"/>
  <c r="O85" i="13"/>
  <c r="P85" i="13"/>
  <c r="R85" i="13"/>
  <c r="N85" i="13"/>
  <c r="Q85" i="13"/>
  <c r="N51" i="13"/>
  <c r="Q51" i="13"/>
  <c r="R51" i="13"/>
  <c r="O51" i="13"/>
  <c r="P51" i="13"/>
  <c r="Q61" i="13"/>
  <c r="N61" i="13"/>
  <c r="O61" i="13"/>
  <c r="R61" i="13"/>
  <c r="P61" i="13"/>
  <c r="Q101" i="13"/>
  <c r="N101" i="13"/>
  <c r="R101" i="13"/>
  <c r="O101" i="13"/>
  <c r="P101" i="13"/>
  <c r="O70" i="13"/>
  <c r="P70" i="13"/>
  <c r="Q70" i="13"/>
  <c r="N70" i="13"/>
  <c r="R70" i="13"/>
  <c r="Q192" i="13"/>
  <c r="N192" i="13"/>
  <c r="R192" i="13"/>
  <c r="O192" i="13"/>
  <c r="P192" i="13"/>
  <c r="P52" i="13"/>
  <c r="R52" i="13"/>
  <c r="N52" i="13"/>
  <c r="Q52" i="13"/>
  <c r="O52" i="13"/>
  <c r="R181" i="13"/>
  <c r="O181" i="13"/>
  <c r="P181" i="13"/>
  <c r="Q181" i="13"/>
  <c r="N181" i="13"/>
  <c r="P190" i="13"/>
  <c r="Q190" i="13"/>
  <c r="R190" i="13"/>
  <c r="N190" i="13"/>
  <c r="O190" i="13"/>
  <c r="R95" i="13"/>
  <c r="Q95" i="13"/>
  <c r="O95" i="13"/>
  <c r="P95" i="13"/>
  <c r="N95" i="13"/>
  <c r="Q106" i="13"/>
  <c r="R106" i="13"/>
  <c r="N106" i="13"/>
  <c r="O106" i="13"/>
  <c r="P106" i="13"/>
  <c r="O116" i="13"/>
  <c r="P116" i="13"/>
  <c r="N116" i="13"/>
  <c r="R116" i="13"/>
  <c r="Q116" i="13"/>
  <c r="P114" i="13"/>
  <c r="Q114" i="13"/>
  <c r="R114" i="13"/>
  <c r="N114" i="13"/>
  <c r="O114" i="13"/>
  <c r="Q155" i="13"/>
  <c r="R155" i="13"/>
  <c r="O155" i="13"/>
  <c r="P155" i="13"/>
  <c r="N155" i="13"/>
  <c r="R188" i="13"/>
  <c r="O188" i="13"/>
  <c r="N188" i="13"/>
  <c r="P188" i="13"/>
  <c r="Q188" i="13"/>
  <c r="Q138" i="13"/>
  <c r="O138" i="13"/>
  <c r="N138" i="13"/>
  <c r="P138" i="13"/>
  <c r="R138" i="13"/>
  <c r="F9" i="13"/>
  <c r="R124" i="13"/>
  <c r="Q124" i="13"/>
  <c r="P124" i="13"/>
  <c r="N124" i="13"/>
  <c r="O124" i="13"/>
  <c r="R79" i="13"/>
  <c r="O79" i="13"/>
  <c r="Q79" i="13"/>
  <c r="N79" i="13"/>
  <c r="P79" i="13"/>
  <c r="P88" i="13"/>
  <c r="Q88" i="13"/>
  <c r="N88" i="13"/>
  <c r="O88" i="13"/>
  <c r="R88" i="13"/>
  <c r="N86" i="13"/>
  <c r="R86" i="13"/>
  <c r="O86" i="13"/>
  <c r="P86" i="13"/>
  <c r="Q86" i="13"/>
  <c r="O92" i="13"/>
  <c r="N92" i="13"/>
  <c r="R92" i="13"/>
  <c r="Q92" i="13"/>
  <c r="P92" i="13"/>
  <c r="N103" i="13"/>
  <c r="O103" i="13"/>
  <c r="P103" i="13"/>
  <c r="Q103" i="13"/>
  <c r="R103" i="13"/>
  <c r="O83" i="13"/>
  <c r="P83" i="13"/>
  <c r="Q83" i="13"/>
  <c r="N83" i="13"/>
  <c r="R83" i="13"/>
  <c r="O56" i="13"/>
  <c r="R56" i="13"/>
  <c r="P56" i="13"/>
  <c r="Q56" i="13"/>
  <c r="N56" i="13"/>
  <c r="N183" i="13"/>
  <c r="O183" i="13"/>
  <c r="Q183" i="13"/>
  <c r="R183" i="13"/>
  <c r="P183" i="13"/>
  <c r="Q129" i="13"/>
  <c r="N129" i="13"/>
  <c r="R129" i="13"/>
  <c r="P129" i="13"/>
  <c r="O129" i="13"/>
  <c r="O24" i="13"/>
  <c r="P24" i="13"/>
  <c r="Q24" i="13"/>
  <c r="N24" i="13"/>
  <c r="R24" i="13"/>
  <c r="N20" i="13"/>
  <c r="O20" i="13"/>
  <c r="P20" i="13"/>
  <c r="Q20" i="13"/>
  <c r="R20" i="13"/>
  <c r="R65" i="13"/>
  <c r="O65" i="13"/>
  <c r="P65" i="13"/>
  <c r="N65" i="13"/>
  <c r="Q65" i="13"/>
  <c r="O178" i="13"/>
  <c r="Q178" i="13"/>
  <c r="N178" i="13"/>
  <c r="P178" i="13"/>
  <c r="R178" i="13"/>
  <c r="Q74" i="13"/>
  <c r="P74" i="13"/>
  <c r="N74" i="13"/>
  <c r="R74" i="13"/>
  <c r="O74" i="13"/>
  <c r="N161" i="13"/>
  <c r="O161" i="13"/>
  <c r="Q161" i="13"/>
  <c r="R161" i="13"/>
  <c r="P161" i="13"/>
  <c r="N43" i="13"/>
  <c r="R43" i="13"/>
  <c r="O43" i="13"/>
  <c r="P43" i="13"/>
  <c r="Q43" i="13"/>
  <c r="R172" i="13"/>
  <c r="P172" i="13"/>
  <c r="Q172" i="13"/>
  <c r="N172" i="13"/>
  <c r="O172" i="13"/>
  <c r="O77" i="13"/>
  <c r="P77" i="13"/>
  <c r="R77" i="13"/>
  <c r="Q77" i="13"/>
  <c r="N77" i="13"/>
  <c r="N59" i="13"/>
  <c r="R59" i="13"/>
  <c r="O59" i="13"/>
  <c r="P59" i="13"/>
  <c r="Q59" i="13"/>
  <c r="R195" i="13"/>
  <c r="P195" i="13"/>
  <c r="N195" i="13"/>
  <c r="O195" i="13"/>
  <c r="Q195" i="13"/>
  <c r="R53" i="13"/>
  <c r="N53" i="13"/>
  <c r="O53" i="13"/>
  <c r="P53" i="13"/>
  <c r="Q53" i="13"/>
  <c r="Q22" i="13"/>
  <c r="N22" i="13"/>
  <c r="R22" i="13"/>
  <c r="O22" i="13"/>
  <c r="P22" i="13"/>
  <c r="N96" i="13"/>
  <c r="Q96" i="13"/>
  <c r="P96" i="13"/>
  <c r="O96" i="13"/>
  <c r="R96" i="13"/>
  <c r="O111" i="13"/>
  <c r="R111" i="13"/>
  <c r="Q111" i="13"/>
  <c r="P111" i="13"/>
  <c r="N111" i="13"/>
  <c r="Q133" i="13"/>
  <c r="O133" i="13"/>
  <c r="P133" i="13"/>
  <c r="N133" i="13"/>
  <c r="R133" i="13"/>
  <c r="Q44" i="13"/>
  <c r="R44" i="13"/>
  <c r="N44" i="13"/>
  <c r="P44" i="13"/>
  <c r="O44" i="13"/>
  <c r="R187" i="13"/>
  <c r="O187" i="13"/>
  <c r="N187" i="13"/>
  <c r="P187" i="13"/>
  <c r="Q187" i="13"/>
  <c r="P49" i="13"/>
  <c r="N49" i="13"/>
  <c r="O49" i="13"/>
  <c r="Q49" i="13"/>
  <c r="R49" i="13"/>
  <c r="O136" i="13"/>
  <c r="N136" i="13"/>
  <c r="R136" i="13"/>
  <c r="Q136" i="13"/>
  <c r="P136" i="13"/>
  <c r="P104" i="13"/>
  <c r="Q104" i="13"/>
  <c r="N104" i="13"/>
  <c r="R104" i="13"/>
  <c r="O104" i="13"/>
  <c r="Q28" i="13"/>
  <c r="P28" i="13"/>
  <c r="N28" i="13"/>
  <c r="R28" i="13"/>
  <c r="O28" i="13"/>
  <c r="O169" i="13"/>
  <c r="R169" i="13"/>
  <c r="P169" i="13"/>
  <c r="N169" i="13"/>
  <c r="Q169" i="13"/>
  <c r="Q134" i="13"/>
  <c r="N134" i="13"/>
  <c r="R134" i="13"/>
  <c r="O134" i="13"/>
  <c r="P134" i="13"/>
  <c r="N175" i="13"/>
  <c r="R175" i="13"/>
  <c r="P175" i="13"/>
  <c r="O175" i="13"/>
  <c r="Q175" i="13"/>
  <c r="R168" i="13"/>
  <c r="O168" i="13"/>
  <c r="P168" i="13"/>
  <c r="Q168" i="13"/>
  <c r="N168" i="13"/>
  <c r="P191" i="13"/>
  <c r="R191" i="13"/>
  <c r="N191" i="13"/>
  <c r="O191" i="13"/>
  <c r="Q191" i="13"/>
  <c r="O145" i="13"/>
  <c r="P145" i="13"/>
  <c r="N145" i="13"/>
  <c r="Q145" i="13"/>
  <c r="R145" i="13"/>
  <c r="N110" i="13"/>
  <c r="R110" i="13"/>
  <c r="P110" i="13"/>
  <c r="Q110" i="13"/>
  <c r="O110" i="13"/>
  <c r="R39" i="13"/>
  <c r="P39" i="13"/>
  <c r="O39" i="13"/>
  <c r="N39" i="13"/>
  <c r="Q39" i="13"/>
  <c r="O163" i="13"/>
  <c r="R163" i="13"/>
  <c r="Q163" i="13"/>
  <c r="N163" i="13"/>
  <c r="P163" i="13"/>
  <c r="P37" i="13"/>
  <c r="N37" i="13"/>
  <c r="R37" i="13"/>
  <c r="O37" i="13"/>
  <c r="Q37" i="13"/>
  <c r="P90" i="13"/>
  <c r="R90" i="13"/>
  <c r="Q90" i="13"/>
  <c r="N90" i="13"/>
  <c r="O90" i="13"/>
  <c r="Q126" i="13"/>
  <c r="O126" i="13"/>
  <c r="N126" i="13"/>
  <c r="R126" i="13"/>
  <c r="P126" i="13"/>
  <c r="N32" i="13"/>
  <c r="O32" i="13"/>
  <c r="P32" i="13"/>
  <c r="Q32" i="13"/>
  <c r="R32" i="13"/>
  <c r="R26" i="13"/>
  <c r="P26" i="13"/>
  <c r="Q26" i="13"/>
  <c r="N26" i="13"/>
  <c r="O26" i="13"/>
  <c r="P66" i="13"/>
  <c r="N66" i="13"/>
  <c r="R66" i="13"/>
  <c r="O66" i="13"/>
  <c r="Q66" i="13"/>
  <c r="R179" i="13"/>
  <c r="O179" i="13"/>
  <c r="N179" i="13"/>
  <c r="P179" i="13"/>
  <c r="Q179" i="13"/>
  <c r="N57" i="13"/>
  <c r="Q57" i="13"/>
  <c r="R57" i="13"/>
  <c r="O57" i="13"/>
  <c r="P57" i="13"/>
</calcChain>
</file>

<file path=xl/sharedStrings.xml><?xml version="1.0" encoding="utf-8"?>
<sst xmlns="http://schemas.openxmlformats.org/spreadsheetml/2006/main" count="1644" uniqueCount="356">
  <si>
    <t>Fase</t>
  </si>
  <si>
    <t>Subproceso</t>
  </si>
  <si>
    <t>Característica</t>
  </si>
  <si>
    <t>Aplica para la OOEE</t>
  </si>
  <si>
    <t>Estado de la evidencia</t>
  </si>
  <si>
    <t>Nombre del Archivo / Evidencia</t>
  </si>
  <si>
    <t>Descripción de la Evidencia</t>
  </si>
  <si>
    <t>Observación</t>
  </si>
  <si>
    <t>1. Detección y análisis de necesidades</t>
  </si>
  <si>
    <t>1.1. Identificación de necesidades</t>
  </si>
  <si>
    <t>¿La OE tiene identificados y caracterizados los usuarios (internos y externos) que requieren de su información?
Tenga en cuenta que la caracterización contempla: nombre de la entidad, datos de contacto, sector y temática de interés.</t>
  </si>
  <si>
    <t>Se hace como está documentado</t>
  </si>
  <si>
    <t>1.2. Consulta y confirmación de necesidades</t>
  </si>
  <si>
    <t>Las necesidades de información de la OE han sido confirmadas a través de mecanismos de consulta y/o con base en la demanda identificada en el PEN?
"Recuerde que debe realizar seguimiento periódico a las necesidades de información."</t>
  </si>
  <si>
    <t>No se hace</t>
  </si>
  <si>
    <t>1.3 Definición de objetivos</t>
  </si>
  <si>
    <t>¿Los objetivos de la OE fueron definidos de acuerdo con las necesidades de información y el alcance temático?</t>
  </si>
  <si>
    <t>Se está documentando</t>
  </si>
  <si>
    <t>1.4 Identificación de conceptos</t>
  </si>
  <si>
    <t>La OE tiene identificado su marco conceptual, con base en estándares estadísticos del DANE y referentes nacionales y/o internacionales?</t>
  </si>
  <si>
    <t>Se hace, pero no está documentado</t>
  </si>
  <si>
    <t>1.5 Comprobación de la disponibilidad de datos</t>
  </si>
  <si>
    <t>¿La OE identificó y gestionó el acceso a otras fuentes de datos que satisfagan las necesidades identificadas y que sean comparables con la temática de estudio?</t>
  </si>
  <si>
    <t>1.6. Exploración de la metodología estadística</t>
  </si>
  <si>
    <t>¿La OE tiene identificados y documentados elementos metodológicos del diseño estadístico, el marco estadístico, métodos de recolección, estrategias e instrumentos de procesamiento y análisis de datos?*
* Nota: Aplica para rediseños y nuevas operaciones estadísticas</t>
  </si>
  <si>
    <t>1.7. Elaboración del plan general</t>
  </si>
  <si>
    <t>¿Se estructuró la propuesta técnica y económica, cronograma de actividades, presupuesto, bitácora del proceso?
*Nota: Todas las operaciones estadísticas deben contar con presupuesto y cronograma actualizado</t>
  </si>
  <si>
    <t>2. Diseño - 3. Construcción</t>
  </si>
  <si>
    <t>Todos los subprocesos</t>
  </si>
  <si>
    <t>¿Lleva algún proceso de verificación de necesidades de información, acordes con la formulación de los objetivos y el alcance de la operación estadística?</t>
  </si>
  <si>
    <t>¿Cuenta con un marco de referencia completo? 
Tenga en cuenta que el marco de referencia desarrolla elementos como fundamentos teóricos, conceptuales, legales y referentes nacionales e internacionales.</t>
  </si>
  <si>
    <t>¿Tiene definido un plan de resultados, cuadros de salida (cruces de variables) con base en las desagregaciones requeridas para presentar la información de la operación estadística?</t>
  </si>
  <si>
    <t>¿Los cuadros de salida dan cuenta de las necesidades de información de los usuarios?</t>
  </si>
  <si>
    <t>¿Genera las especificaciones de los productos geoespaciales (mapas temáticos, sistemas geoespaciales, atlas estadísticos, visores)?</t>
  </si>
  <si>
    <t>¿Genera las especificaciones sobre los cuadros de salida, para el desarrollo del aplicativo informático requerido?</t>
  </si>
  <si>
    <t>¿Formula los indicadores estadísticos para cuantificar las características del fenómeno que se está midiendo (tales como: promedios, porcentajes, índices, variaciones de índices, tasas, o razones, etc.)</t>
  </si>
  <si>
    <t>¿Especifica la estructura y la secuencia lógica de las preguntas del (los) instrumento(s) de recolección?</t>
  </si>
  <si>
    <t>¿Define las estrategias para reducir la carga al encuestado?</t>
  </si>
  <si>
    <t>¿Tiene definido el universo de estudio?</t>
  </si>
  <si>
    <t>¿Tiene definida la población objetivo?</t>
  </si>
  <si>
    <t>¿Tiene definida la cobertura geográfica?</t>
  </si>
  <si>
    <t>¿Tiene definida la desagregación geográfica?</t>
  </si>
  <si>
    <t>¿Tiene definida la desagregación temática?</t>
  </si>
  <si>
    <t>¿Tiene definidas las fuentes de datos?</t>
  </si>
  <si>
    <t>¿Tiene definida la unidad de observación?</t>
  </si>
  <si>
    <t>¿Tiene definida la unidad de análisis?</t>
  </si>
  <si>
    <t>¿Tiene definido el periodo de referencia?</t>
  </si>
  <si>
    <t>¿Tiene definido el periodo de recolección?</t>
  </si>
  <si>
    <t>¿Ha identificado las fuentes que se utilizarán para la construcción y/o actualización del marco estadístico?</t>
  </si>
  <si>
    <t>¿Tiene codificadas las áreas geográficas que se emplearán para la construcción y/o actualización del marco estadístico?</t>
  </si>
  <si>
    <t>¿La construcción y/o actualización del marco estadístico, cubre la población objetivo de la operación estadística?</t>
  </si>
  <si>
    <t>¿Determinó cuáles son las fuentes que permitirán conformar y/o actualizar el marco muestral y cubrir la población objetivo definida?</t>
  </si>
  <si>
    <t>¿Consolidó el marco muestral que se empleará para la selección de la muestra?</t>
  </si>
  <si>
    <t>¿Tiene definido el método de muestreo para la selección de la muestra?</t>
  </si>
  <si>
    <t>¿Tiene definido el cálculo de tamaño de la muestra?</t>
  </si>
  <si>
    <t>¿Tiene definida la selección de la muestra?</t>
  </si>
  <si>
    <t>¿Tiene definida la unidad de muestreo?</t>
  </si>
  <si>
    <t>¿Tiene definidos los mecanismos para realizar el mantenimiento de la muestra y manejo de novedades muestrales?</t>
  </si>
  <si>
    <t>¿Tiene definida la rotación de la muestra?</t>
  </si>
  <si>
    <t>¿Determinó los criterios para el manejo y control las unidades de observación (ausentes, desocupadas, rechazos)?</t>
  </si>
  <si>
    <t>¿Tiene definidos los procedimientos que se aplicarán para llevar a cabo los ajustes de cobertura (o ajuste de cobertura por no respuesta)?</t>
  </si>
  <si>
    <t>¿Tiene definido el procedimiento estadístico para calcular los ponderadores y metodología de estimación de parámetros y varianzas de estimadores?</t>
  </si>
  <si>
    <t>¿Cuenta con las especificaciones para el desarrollo del aplicativo informático necesario para el cálculo de los ponderadores?</t>
  </si>
  <si>
    <t>¿Tiene definido el error de la estimación?</t>
  </si>
  <si>
    <t>¿Determinó las fuentes que permitirán conformar y/o actualizar el marco censal que cubra toda la población objetivo?</t>
  </si>
  <si>
    <t>¿Tiene caracterizadas las fuentes que contienen las unidades de observación y las variables de estudio, del registro administrativo?</t>
  </si>
  <si>
    <t>¿Definió los criterios metodológicos necesarios para fortalecer el registro administrativo?</t>
  </si>
  <si>
    <t>¿Definió los criterios metodológicos necesarios para realizar el aprovechamiento estadístico del registro?</t>
  </si>
  <si>
    <t>¿Cuenta con el esquema operativo para el desarrollo de la operación estadística, donde se especifica la jerarquía, roles, cargas de trabajo, flujos de información, tiempos, rendimientos y protocolos de seguridad?</t>
  </si>
  <si>
    <t>¿Cuenta con la documentación de las cargas y rutas de trabajo?</t>
  </si>
  <si>
    <t>¿Tiene definidos los indicadores de cobertura geográfica?</t>
  </si>
  <si>
    <t>¿Definió y documentó la logística (recepción, envío, entrega de materiales, logística inversa) para el proceso de recolección?</t>
  </si>
  <si>
    <t>¿Estableció y documentó convenios o acuerdos de nivel de servicio? (cuando aplique)</t>
  </si>
  <si>
    <t>¿Estableció y documentó acuerdos de confidencialidad?</t>
  </si>
  <si>
    <t xml:space="preserve">¿Cuenta con el modelo funcional o esquema del flujo de actividades desarrollado para la operación estadística?
El flujo de actividades contiene las entradas, salidas, interacciones entre actividades, y la identificación de las actividades críticas. </t>
  </si>
  <si>
    <t>¿Definió y documentó los métodos o técnicas de recolección?</t>
  </si>
  <si>
    <t>¿Cuenta con un instrumento de recolección? 
El instrumento de recolección puede ser:  cuestionario (físico o electrónico), o 	equipo electrónico de recolección automática (sensores remotos, sonómetros, pluviómetros, instrumentos de recolección geoespacial, entre otros).</t>
  </si>
  <si>
    <t>¿Tiene documentados los objetivos de los módulos y las preguntas del cuestionario?</t>
  </si>
  <si>
    <t>¿Definió las especificaciones de edición para el cuestionario?</t>
  </si>
  <si>
    <t>¿Actualiza de la cartografía y los productos cartográficos necesarios?</t>
  </si>
  <si>
    <t>¿Definió los medios  para el intercambio de archivos de datos? (cuando aplique)</t>
  </si>
  <si>
    <t>¿Definió y documentó la estrategia de sensibilización?</t>
  </si>
  <si>
    <t>¿Elaboró el plan de entrenamiento?</t>
  </si>
  <si>
    <t>¿Cuenta con los mecanismos de monitoreo y control?</t>
  </si>
  <si>
    <t>¿Cuenta con manuales (validación, captura, usuarios, sistema) en el proceso de producción?</t>
  </si>
  <si>
    <t>¿Tiene documentados los protocolos de seguridad de la información?</t>
  </si>
  <si>
    <t>¿Cuenta con una metodología para la supervisión de la recolección?</t>
  </si>
  <si>
    <t>¿Tiene definida la cadena de custodia de materiales?</t>
  </si>
  <si>
    <t>¿Cuenta con un plan de contingencias?</t>
  </si>
  <si>
    <t>¿Tiene definido un plan de compras, licitación o contratos?</t>
  </si>
  <si>
    <t>¿Tiene definidos los criterios de control de calidad de los datos?</t>
  </si>
  <si>
    <t>¿Tienen definidas las especificaciones para la integración, transmisión, consolidación, almacenamiento y protección de las bases de datos?</t>
  </si>
  <si>
    <t>¿Elaboró el informe de resultados de la prueba piloto con resultados, conclusiones y recomendaciones?</t>
  </si>
  <si>
    <t>¿Aprobó los diseños de procedimientos e instrumentos?</t>
  </si>
  <si>
    <t>¿Tiene definidos los criterios metodológicos para incorporar otras variables de registros administrativos, archivos o bases de datos estadísticos y no estadísticos, que se hayan identificado?</t>
  </si>
  <si>
    <t>¿Diseñó las especificaciones de codificación, edición, imputación, estimación (ponderadores), macroedición, ajustes de cobertura y respuesta, para el desarrollo de los aplicativos informáticos para los conjuntos de datos?</t>
  </si>
  <si>
    <t>¿Cuenta con estrategias definidas para evitar la pérdida, la modificación o la alteración de la información?</t>
  </si>
  <si>
    <t>¿Cuenta con una metodología diseñada para el procesamiento de datos geoestadísticos?</t>
  </si>
  <si>
    <t>¿Cuenta con métodos para asegurar la coherencia de los agregados nacionales frente a los departamentales, municipales, otros?</t>
  </si>
  <si>
    <t>¿Cuenta con un procedimiento específico para revisión y validación de los resultados?</t>
  </si>
  <si>
    <t>¿Cuenta con métodos o las técnicas específicas de análisis de la información (análisis de contexto, coherencia, indicadores de calidad, cobertura geográfica, series de tiempo, análisis estadístico, entre otros)?</t>
  </si>
  <si>
    <t>¿Cuenta con métodos para el análisis de consistencia de la georreferenciación de Unidades?</t>
  </si>
  <si>
    <t>¿Cuenta con herramientas tecnológicas requeridas para la validación y el análisis de la información estadística y geoespacial obtenida?</t>
  </si>
  <si>
    <t>¿Tiene definidos los protocolos de confidencialidad para preservar la reserva de la fuente?</t>
  </si>
  <si>
    <t>¿Cuenta con metodología definida para el análisis espacial de los datos?</t>
  </si>
  <si>
    <t>¿Cuenta con metodología definida para la anonimización de los microdatos?</t>
  </si>
  <si>
    <t>¿Lleva a cabo comités de expertos internos y externos, y/o procedimientos para analizar y validar los resultados?</t>
  </si>
  <si>
    <t>¿Tiene definidos los procedimientos para el almacenamiento y las copias de respaldo de los archivos o bases de datos (microdatos y macrodatos)?</t>
  </si>
  <si>
    <t>¿Tiene un plan de difusión y comunicaciones de los resultados de la operación estadística?</t>
  </si>
  <si>
    <t>¿Especifica o documenta la estructura de los cuadros de salida?</t>
  </si>
  <si>
    <t>¿Tiene definidos los canales de comunicación (folletos,  circulares,  cartas,  vallas, volantes,  prensa hablada o escrita,  televisión, y  sitios web)?</t>
  </si>
  <si>
    <t>¿Tiene definidas las estrategias de promoción y difusión de la información?</t>
  </si>
  <si>
    <t>¿Tiene establecidos sistemas de consulta frente a las necesidades de información de partes interesadas?</t>
  </si>
  <si>
    <t>¿Cuenta con un visor geoestadístico de consulta?</t>
  </si>
  <si>
    <t>¿Tiene un calendario de publicación de la operación estadística, publicado para los usuarios y partes interesadas?</t>
  </si>
  <si>
    <t>¿Identifica y documenta todos los procesos y subprocesos necesarios para el funcionamiento de la operación estadística y la obtención de los productos?</t>
  </si>
  <si>
    <t xml:space="preserve">Los diagramas de nivel
¿Identifica y documenta la secuencia del proceso estadístico, teniendo en cuenta los procesos y subprocesos involucrados y los responsables de su ejecución? 
</t>
  </si>
  <si>
    <t>¿Representa de forma simbólica o pictórica las interrelaciones que se establecen  entre los diferentes procesos y subprocesos de la operación estadística?</t>
  </si>
  <si>
    <t>¿Establece y documenta la organización e interacción de los equipos de trabajo responsables de cada uno de los procesos y los subprocesos para la correcta ejecución de los flujos de trabajo de la operación estadística?</t>
  </si>
  <si>
    <t>¿Se consideran  los resultados de los seguimientos, revisiones y evaluaciones para la mejora continua del proceso estadístico?</t>
  </si>
  <si>
    <t>El mapa de riesgos
¿La entidad gestiona el riesgo, es decir, identifica, analiza, valora las situaciones que puedan afectar el desarrollo normal del proceso estadístico?
¿La entidad  establece controles sobre los riesgos identificados y valorados, que pueden afectar el desarrollo del proceso estadístico?</t>
  </si>
  <si>
    <t>4. Recolección/acopio</t>
  </si>
  <si>
    <t>4.1. Preparación de la recolección/acopio</t>
  </si>
  <si>
    <t>¿Realizó sensibilización y comunicación a las fuentes de datos?</t>
  </si>
  <si>
    <t>¿Llevó a cabo convocatoria, preselección y contratación de personal?</t>
  </si>
  <si>
    <t>¿Realizó entrenamiento al personal involucrado en la recolección o acopio?</t>
  </si>
  <si>
    <t>¿Dispuso de la logística necesaria para el desarrollo del operativo?</t>
  </si>
  <si>
    <t xml:space="preserve">¿Llevó a cabo el diligenciamiento de formatos de recibo y asignación de materiales y equipos? </t>
  </si>
  <si>
    <t>¿Realizó acuerdos o convenios para el intercambio de archivos de datos?</t>
  </si>
  <si>
    <t>¿Dispuso de la tecnología adecuada (hardware y software) para el uso de los archivos de datos provenientes de fuentes secundarias?</t>
  </si>
  <si>
    <t>¿Gestionó el intercambio de archivos de datos considerando servicios web, la extensión de intercambio, el canal de transmisión, las fechas de transmisión, el acuerdo a nivel de servicio y la validación de los datos?</t>
  </si>
  <si>
    <t>4.2. Ejecución de la recolección/acopio</t>
  </si>
  <si>
    <t>¿Realizó la recolección de datos provenientes de fuentes primarias?</t>
  </si>
  <si>
    <t>¿Realizó supervisión de la recolección de datos?</t>
  </si>
  <si>
    <t>¿Hizo seguimiento y control al operativo de campo (novedades operativas, resultados de entrevistas, rendimientos)?</t>
  </si>
  <si>
    <t>¿Llevó a cabo el cálculo de los indicadores de cobertura?</t>
  </si>
  <si>
    <t>¿Llevó a cabo el cálculo de los indicadores de no respuesta?</t>
  </si>
  <si>
    <t>¿Acopió archivos de datos provenientes de fuentes secundarias?</t>
  </si>
  <si>
    <t>¿Verificó la completitud de los datos recolectados o acopiados?</t>
  </si>
  <si>
    <t>4.3. Cierre de la recolección/acopio</t>
  </si>
  <si>
    <t>¿Realizó copias de respaldo de los datos recolectados?</t>
  </si>
  <si>
    <t>¿Realizó copias de respaldo de los datos acopiados?</t>
  </si>
  <si>
    <t>¿Desarrolló los informes operativos?</t>
  </si>
  <si>
    <t>¿Realizó finalización de los archivos de datos de acuerdo con lo establecido en el diseño?</t>
  </si>
  <si>
    <t>¿Llevó a cabo el desarrollo de actas de cierre?</t>
  </si>
  <si>
    <t>¿Realizó informe de logística inversa (retorno de materiales y equipo)?</t>
  </si>
  <si>
    <t>5. Procesamiento</t>
  </si>
  <si>
    <t>5.1 Integración de datos</t>
  </si>
  <si>
    <t>¿Aplicó las herramientas tecnológicas definidas en el diseño para el procesamiento (software y hardware)?</t>
  </si>
  <si>
    <t>¿Se verificó el cumplimiento de la fecha programada de finalización de los archivos de datos?</t>
  </si>
  <si>
    <t>¿Se realizó la consolidación de los archivos de datos, de acuerdo con los criterios establecidos?</t>
  </si>
  <si>
    <t>5.2. Clasificación y codificación</t>
  </si>
  <si>
    <t>5.3. Revisión y validación</t>
  </si>
  <si>
    <t>¿Se realizó la verificación de la geocodificación y georreferenciación de los datos recolectados?</t>
  </si>
  <si>
    <t>¿Se realizó la verificación de datos en campo?</t>
  </si>
  <si>
    <t>¿Se realizó corrección de datos en campo?</t>
  </si>
  <si>
    <t>¿Se llevó a cabo la validación de datos, verificando que se aplicaran todas las medidas de validación definidas?</t>
  </si>
  <si>
    <t>¿Se verificó la consistencia de datos?</t>
  </si>
  <si>
    <t>¿Se llevó a cabo la medición de la corrección de datos atípicos por variable?</t>
  </si>
  <si>
    <t>5.4. Edición e imputación</t>
  </si>
  <si>
    <t>¿Se realizó el cálculo las tasas y el impacto de la imputación por variable?</t>
  </si>
  <si>
    <t>5.5. Derivación de nuevas variables y unidades</t>
  </si>
  <si>
    <t>¿Se realizó el cálculo de nuevas variables?</t>
  </si>
  <si>
    <t>¿Se realizaron transformaciones sobre las variables existentes, para generar las nuevas variables?</t>
  </si>
  <si>
    <t>¿Se llevaron a cabo operaciones matemáticas necesarias para el cálculo de las nuevas variables?</t>
  </si>
  <si>
    <t>¿Se realizó el cálculo para nuevas unidades estadísticas, que no son provistas de forma explícita en la recolección/acopio?</t>
  </si>
  <si>
    <t>5.6. Cálculo de ponderadores</t>
  </si>
  <si>
    <t>¿Se realizó el cálculo de factores de expansión para medir el grado de representatividad de la muestra frente al universo?</t>
  </si>
  <si>
    <t>¿Se realizó el cálculo de coeficientes de variación y la medición del muestreo a través del coeficiente de variación?</t>
  </si>
  <si>
    <t>5.7. Cálculo de agregaciones</t>
  </si>
  <si>
    <t>¿Se determinaron los intervalos de confianza? Y se ¿Mide el error de muestreo a través de estos intervalos de confianza?</t>
  </si>
  <si>
    <t>¿Se aplicó el factor de ajuste por cobertura?</t>
  </si>
  <si>
    <t>¿Se aplicó el factor de ajuste por no respuesta?</t>
  </si>
  <si>
    <t>5.8. Finalización de los archivos o bases de datos</t>
  </si>
  <si>
    <t>¿Se llevó a cabo el cálculo de resultados y se verificó la calidad de estos?</t>
  </si>
  <si>
    <t>¿Se realizó la anonimización de los datos de acuerdo con el método establecido?</t>
  </si>
  <si>
    <t>¿Se verifica la capacidad de almacenamiento, la seguridad de la información y la efectividad de los
controles aplicados?</t>
  </si>
  <si>
    <t>¿Se verifica que la base de datos final es única y además que contenga la totalidad de los registros de información?</t>
  </si>
  <si>
    <t>6. Análisis</t>
  </si>
  <si>
    <t>6.1 Preparación de borradores de resultados</t>
  </si>
  <si>
    <t>¿Se emplearon las versiones actualizadas de cuadros de salida?</t>
  </si>
  <si>
    <t>¿Se realizó un control de versiones de cuadros de salida?</t>
  </si>
  <si>
    <t>6.2 Validación de resultados</t>
  </si>
  <si>
    <t>¿Se validaron los resultados con series históricas?</t>
  </si>
  <si>
    <t>¿Se validaron los resultados con operaciones estadísticas similares?</t>
  </si>
  <si>
    <t>6.3 Interpretación y explicación de los resultados</t>
  </si>
  <si>
    <t>¿Se validaron los resultados con estadísticas de otros organismos?</t>
  </si>
  <si>
    <t>¿Se realizó interpretación de resultados?</t>
  </si>
  <si>
    <t>¿Se generó explicación de acuerdo con los fenómenos ocurridos?</t>
  </si>
  <si>
    <t>¿Se generó la versión final de los cuadros de salida?</t>
  </si>
  <si>
    <t>6.4 Aplicación del control de divulgación</t>
  </si>
  <si>
    <t>¿Se verificó en los cuadros de salida del cumplimiento de la resera estadística o la confidencialidad?</t>
  </si>
  <si>
    <t>6.5 Finalización de resultados</t>
  </si>
  <si>
    <t>¿Se llevaron a cabo comités de expertos internos?</t>
  </si>
  <si>
    <t>¿Se llevaron a cabo comités de expertos externos?</t>
  </si>
  <si>
    <t>¿Se desarrolló comité directivo?</t>
  </si>
  <si>
    <t>¿Se realizaron ajustes por observaciones de expertos?</t>
  </si>
  <si>
    <t>¿Se llevó a cabo la oficialización de resultados?</t>
  </si>
  <si>
    <t>7. Difusión</t>
  </si>
  <si>
    <t>7.1 Actualización de los sistemas de salida</t>
  </si>
  <si>
    <t>¿Qué tipo de formatos utiliza para difundir los resultados? (Excel, PDF, txt, csv, etc.)</t>
  </si>
  <si>
    <t>¿Cuenta con diferentes medios para la visualización de los datos, definidos previamente en la fase Diseño?</t>
  </si>
  <si>
    <t>7.2 Generación de productos de difusión / comunicación</t>
  </si>
  <si>
    <t>¿Publica las medidas de calidad de los resultados?
- Porcentaje de cobertura (para operaciones estadísticas censales o por muestreo)
- Porcentaje de no respuesta (para operaciones estadísticas censales o por muestreo)
- Intervalos de confianza (para operaciones estadísticas censales o por muestreo probabilístico y no probabilístico)
- Coeficientes de variación (para operaciones estadísticas censales o por muestreo probabilístico y no probabilístico)</t>
  </si>
  <si>
    <t>¿Utiliza habitualmente canales y medios de difusión?
Ejemplo: internet, televisión, prensa, app, folletos o productos impresos, sitios web, correo electrónico.</t>
  </si>
  <si>
    <t>7.3 Gestión de la publicación de productos de difusión /
comunicación</t>
  </si>
  <si>
    <t>¿Cuenta con un plan de difusión que incluya: calendarios de difusión, protocolos para publicación y corrección de errores, lineamientos sobre los procesos de actualización en la documentación y difusión de metadatos, microdatos (ANDA, SDMX), protocolos de entrega y transferencia de información, costo o gratuidad de la información, condiciones de confiabilidad y protección de datos personales (anonimización)?</t>
  </si>
  <si>
    <t>¿Cuenta con mecanismos de monitoreo sobre las descargas de los cuadros de salida, series históricas publicadas y bases de datos para consulta?</t>
  </si>
  <si>
    <t>¿Difunde y conserva series históricas de su información estadística?</t>
  </si>
  <si>
    <t>7.4 Promoción de productos de difusión / comunicación</t>
  </si>
  <si>
    <t>¿Cuenta con campañas que permita incentivar el uso de los datos y de la información disponible?</t>
  </si>
  <si>
    <t>¿La información publicada tiene en cuenta las medidas de acceso para la población en condición de discapacidad?</t>
  </si>
  <si>
    <t>7.5 Gestión de soporte a los usuarios</t>
  </si>
  <si>
    <t>¿Tiene identificados los tipos de usuarios para la difusión de los datos?</t>
  </si>
  <si>
    <t>¿Cuenta con canales de atención para brindar soporte a los usuarios para el aprovechamiento de la información y para medir la satisfacción de sus necesidades?</t>
  </si>
  <si>
    <t>¿Se cumple con la confidencialidad y el tratamiento de datos personales?</t>
  </si>
  <si>
    <t></t>
  </si>
  <si>
    <t xml:space="preserve"> </t>
  </si>
  <si>
    <t>Seleccione estado:</t>
  </si>
  <si>
    <t>Está documentado, pero no se hace de esa forma</t>
  </si>
  <si>
    <t>Indicador</t>
  </si>
  <si>
    <t>Fórmula</t>
  </si>
  <si>
    <t>Cálculo</t>
  </si>
  <si>
    <t>Porcentaje de datos transmitidos en prueba piloto</t>
  </si>
  <si>
    <t>(Cantidad de datos transmitidos) / (Cantidad de datos en la base de datos) *100</t>
  </si>
  <si>
    <t>Porcentaje efectivo de rendimiento en pruebas piloto</t>
  </si>
  <si>
    <t>(Rendimiento promedio diario)/Rendimiento promedio esperado)*100</t>
  </si>
  <si>
    <t>Porcentaje del presupuesto ejecutado para la prueba piloto</t>
  </si>
  <si>
    <t>(Presupuesto ejecutado) / (Presupuesto asignado) *100</t>
  </si>
  <si>
    <t>Porcentaje de cobertura de unidades en prueba piloto</t>
  </si>
  <si>
    <t>(Número de unidades de observación encuestadas) / (Número de unidades de observación seleccionadas)*100</t>
  </si>
  <si>
    <t>Porcentaje de roles establecidos en la operación estadística en prueba piloto</t>
  </si>
  <si>
    <t>(Número de roles establecidos para la operación estadística)/(Número total de roles operativos)*100</t>
  </si>
  <si>
    <t>Porcentaje de personal efectivamente contratado en pruebas piloto</t>
  </si>
  <si>
    <t>(Número de personas contratadas )/(Número de personas requeridas)*100</t>
  </si>
  <si>
    <t>Porcentaje  de variables con inconsistencias en prueba piloto</t>
  </si>
  <si>
    <t>(Número de variables con inconsistencias)/(Número total de variables)*100</t>
  </si>
  <si>
    <t>Porcentaje de rechazos en la prueba piloto</t>
  </si>
  <si>
    <t>(Número de entrevistas rechazadas)/(Número total de entrevistas realizadas)*100</t>
  </si>
  <si>
    <t>Porcentaje de unidades desocupadas en la prueba piloto</t>
  </si>
  <si>
    <t>(Número de unidades desocupadas)/(Número de unidades visitadas)*100</t>
  </si>
  <si>
    <t>Porcentaje de personas entrenadas en preoperativo</t>
  </si>
  <si>
    <t>(Número de personas entrenadas en preoperativo)/(Número de personas requeridas)*100</t>
  </si>
  <si>
    <t xml:space="preserve">Proporción de instructores por personas entrenadas </t>
  </si>
  <si>
    <t>(Número de instructores)/( Número de personas entrenadas)*100</t>
  </si>
  <si>
    <t>Porcentaje de cumplimiento de horas programadas de entrenamiento</t>
  </si>
  <si>
    <t>(Número de horas de entrenamiento )/(Número de horas programadas de entrenamiento )*100</t>
  </si>
  <si>
    <t>Número de días de rezago en la contratación</t>
  </si>
  <si>
    <t>(Fecha efectiva de contratación ) - (Fecha programada de contratación)</t>
  </si>
  <si>
    <t xml:space="preserve">Porcentaje de fuentes sensibilizadas </t>
  </si>
  <si>
    <t>(Número de fuentes sensibilizadas)/(Número total de fuentes)*100</t>
  </si>
  <si>
    <t>Porcentaje del personal efectivamente contratado en recolección</t>
  </si>
  <si>
    <t>Porcentaje efectivo de rendimiento en recolección</t>
  </si>
  <si>
    <t>(Rendimiento promedio diario)/(Rendimiento promedio esperado)*100</t>
  </si>
  <si>
    <t>Porcentaje de formularios inconsistentes</t>
  </si>
  <si>
    <t>(Número de Formularios inconsistentes)/(Número de Formularios diligenciados)*100</t>
  </si>
  <si>
    <t>Porcentaje de datos transmitidos en la recolección</t>
  </si>
  <si>
    <t>(Cantidad de datos transmitidos)/(Cantidad de datos en la base de datos)*100</t>
  </si>
  <si>
    <t>Porcentaje de encuestas transmitidas</t>
  </si>
  <si>
    <t>(Número de encuestas transmitidas)/(Número de encuestas realizadas en campo)*100</t>
  </si>
  <si>
    <t>Tasa de respuesta por unidad</t>
  </si>
  <si>
    <t>(Número de unidades que responden)/(Número de unidades seleccionadas)*100</t>
  </si>
  <si>
    <t>Porcentaje de cobertura de unidades</t>
  </si>
  <si>
    <t>(Número de unidades de observación encuestadas)/(Número de unidades de observación seleccionadas)*100</t>
  </si>
  <si>
    <t>Porcentaje del presupuesto ejecutado en recolección</t>
  </si>
  <si>
    <t>(Presupuesto ejecutado en recolección)/(Presupuesto asignado para la recolección)*100</t>
  </si>
  <si>
    <t>Porcentaje de registros verificados en Base de Datos de recolección</t>
  </si>
  <si>
    <t>(Número de registros verificados en BD consolidada )/(Número de registros recolectados)*100</t>
  </si>
  <si>
    <t>Porcentaje de formularios acopiados y centralizados</t>
  </si>
  <si>
    <t>(Número de formularios acopiados y centralizados )/(Número de formularios diligenciados en papel en campo)*100</t>
  </si>
  <si>
    <t>Porcentaje de formularios digitados</t>
  </si>
  <si>
    <t>(Número de formularios digitados)/( Número de formularios acopiados y centralizados)*100</t>
  </si>
  <si>
    <t>Tasa de Imputación (por variable)</t>
  </si>
  <si>
    <t>(Número de datos imputados en la variable i)/(Número total de datos de la variable i)*100</t>
  </si>
  <si>
    <t>Porcentaje de datos Atípicos (por variable)</t>
  </si>
  <si>
    <t>(Número de datos atípicos por variable )/(Número total de datos de la variable)*100</t>
  </si>
  <si>
    <t xml:space="preserve">Porcentaje de datos atípicos corregidos por variable </t>
  </si>
  <si>
    <t>(Número de datos atípicos en la variable corregidos)/(Número total de datos de la variable)*100</t>
  </si>
  <si>
    <t xml:space="preserve">Factor de expansión </t>
  </si>
  <si>
    <t>(Cantidad de elementos del universo en el estrato h)/(Cantidad de elementos de la muestra en el estrato h)</t>
  </si>
  <si>
    <t>Intervalo de Confianza para Error de muestreo</t>
  </si>
  <si>
    <t>(P[Z1≤Z≤Z2]) = 1 - α, donde (1−α) *100</t>
  </si>
  <si>
    <t>Coeficiente de variación del cálculo de las agregaciones (por variable)</t>
  </si>
  <si>
    <t>(Desviación estándar )/(Media)*100</t>
  </si>
  <si>
    <t>Porcentaje de cambios realizados en base de datos</t>
  </si>
  <si>
    <t>(Número de cambios realizados en la base de datos)/(Número de medidas de validación aplicadas)*100</t>
  </si>
  <si>
    <t>Porcentaje de errores detectados en resultados</t>
  </si>
  <si>
    <t>(Número de errores detectados en resultados)/(Total de resultados)*100</t>
  </si>
  <si>
    <t>Diferencia de coeficiente de variación</t>
  </si>
  <si>
    <t>(Coeficiente de variación final) - (Coeficiente de variación del cálculo de las agregaciones )</t>
  </si>
  <si>
    <t>Reporta</t>
  </si>
  <si>
    <t>Avance de respuestas</t>
  </si>
  <si>
    <t>Pendiente</t>
  </si>
  <si>
    <t>No reporta</t>
  </si>
  <si>
    <t>total</t>
  </si>
  <si>
    <t>Caracteristicas que aplican a la operación</t>
  </si>
  <si>
    <t>Indicadores que aplican a la operación</t>
  </si>
  <si>
    <t>No reporta estado</t>
  </si>
  <si>
    <t>¿Se realizó la integración con otras bases de datos de acuerdo con los criterios establecidos?
Nota: En caso de realizar integración con otras bases de datos, ¿con qué bases se integró y cuáles fueron los resultados?</t>
  </si>
  <si>
    <t>¿Se aplicó la última versión de la clasificación económica implementada?</t>
  </si>
  <si>
    <t>¿Se aplicó la última versión de la clasificación social implementada?</t>
  </si>
  <si>
    <t>¿Se aplicó la última versión de la clasificación ambiental implementada?</t>
  </si>
  <si>
    <t>¿Se aplicó la última versión de la clasificación geográfica implementada?</t>
  </si>
  <si>
    <t>¿Se verificó la existencia de valores atípicos, faltantes, fuera de rango y su veracidad?*
*Nota: en caso de presentarse valores, ¿Cuáles métodos utiliza para la identificación de valores atípicos, faltantes y fuera de rango y cuál fue el resultado?</t>
  </si>
  <si>
    <t>¿Fue analizado y verificado el método de imputación de datos aplicado?*
*Nota: si fue analizado y verificado ¿Cuáles métodos de imputación utiliza  y cuál fue el resultado?</t>
  </si>
  <si>
    <t>¿Los cuadros publicados presentan notas explicativas sobre las variables o unidades imputadas?</t>
  </si>
  <si>
    <t>¿Los cuadros publicados presentan notas explicativas sobre los Coeficiente de variación estimado (cve)? (Solo aplica para muestreo probabilístico)</t>
  </si>
  <si>
    <t>¿Los cuadros publicados presentan notas explicativas sobre el tipo de cifras (preliminares, provisionales o definitivas)?</t>
  </si>
  <si>
    <t>¿Se comprobó la aplicación del control de divulgación?*
*Nota: si se comprobó, ¿cómo se realizó?</t>
  </si>
  <si>
    <t>¿Se hacen verificaciones sobre las versiones actualizadas de los metadatos y se revisa que sean coherentes con  los resultados?</t>
  </si>
  <si>
    <t>¿Se revisa periódicamente que estos sean publicados en la Web?</t>
  </si>
  <si>
    <t>¿Están actualizados los microdatos en el ANDA?</t>
  </si>
  <si>
    <t>Número de días de rezago inicio de la  recolección o acopio</t>
  </si>
  <si>
    <t>Número de días de rezago cierre de la  recolección o acopio</t>
  </si>
  <si>
    <t>(fecha real de inicio del operativo de recolección o acopio) - (fecha programada de inicio del operativo de recolección o acopio)</t>
  </si>
  <si>
    <t>(fecha real de cierre del operativo de recolección o acopio) - (fecha programada de cierre del operativo de recolección o acopio)</t>
  </si>
  <si>
    <t>Número de días de rezago inicio del procesamiento</t>
  </si>
  <si>
    <t xml:space="preserve"> (fecha real de inicio del procesamiento) - (fecha programada de inicio del procesamiento)</t>
  </si>
  <si>
    <t>Número de días de rezago cierre del procesamiento</t>
  </si>
  <si>
    <t xml:space="preserve"> (fecha real de cierre del procesamiento) - (fecha programada de cierre del procesamiento)</t>
  </si>
  <si>
    <t>Porcentaje de registros inconsistentes</t>
  </si>
  <si>
    <t>{Número de registros presentaron inconsistencia en la información (empresas, establecimientos, viviendas, personas) / Número de registros de la Base de Datos disponible para el procesamiento (empresas, establecimientos, viviendas, personas)} * 100</t>
  </si>
  <si>
    <t>Porcentaje de registros imputados</t>
  </si>
  <si>
    <t>{Número de registros que fueron imputadas (empresas, establecimientos, viviendas, personas) / Número de registros de la Base de Datos disponible para el procesamiento (empresas, establecimientos, viviendas, personas)} * 100</t>
  </si>
  <si>
    <t>Número de días de rezago inicio del análisis</t>
  </si>
  <si>
    <t xml:space="preserve"> (fecha real de inicio del análisis) - (fecha programada de inicio del análisis)</t>
  </si>
  <si>
    <t>Número de días de rezago cierre del análisis</t>
  </si>
  <si>
    <t xml:space="preserve"> (fecha real de cierre del análisis) - (fecha programada de cierre del análisis)</t>
  </si>
  <si>
    <t>Porcentaje de registros procesados utilizados en el análisis</t>
  </si>
  <si>
    <t>{Número de registros de la base de datos disponible para el análisis (empresas, establecimientos, viviendas, personas) / Número de registros de la Base de Datos disponible para el procesamiento (empresas, establecimientos, viviendas, personas)} * 100</t>
  </si>
  <si>
    <t>Número de días de rezago publicación</t>
  </si>
  <si>
    <t xml:space="preserve"> (fecha real de publicación) - (fecha programada de publicación)</t>
  </si>
  <si>
    <t>80-99</t>
  </si>
  <si>
    <t>60-79</t>
  </si>
  <si>
    <t>40-69</t>
  </si>
  <si>
    <t>0-39</t>
  </si>
  <si>
    <t>Cien</t>
  </si>
  <si>
    <t>ochenta</t>
  </si>
  <si>
    <t>sesenta</t>
  </si>
  <si>
    <t>cuarenta</t>
  </si>
  <si>
    <t>cero</t>
  </si>
  <si>
    <t>GIT2022</t>
  </si>
  <si>
    <t>No aplica</t>
  </si>
  <si>
    <t>¿Ha sido diagnosticado el aprovechamiento estadístico de los archivos de datos o registros administrativos  provenientes de las fuentes identificadas para uso de la OE?</t>
  </si>
  <si>
    <t>¿Se aplicaron las clasificaciones económicas? 
https://www.dane.gov.co/index.php/sistema-estadistico-nacional-sen/normas-y-estandares/nomenclaturas-y-clasificaciones</t>
  </si>
  <si>
    <t>¿Se aplicaron las clasificaciones sociales? 
https://www.dane.gov.co/index.php/sistema-estadistico-nacional-sen/normas-y-estandares/nomenclaturas-y-clasificaciones</t>
  </si>
  <si>
    <t>¿Se aplicaron las clasificaciones ambientales? 
https://www.dane.gov.co/index.php/sistema-estadistico-nacional-sen/normas-y-estandares/nomenclaturas-y-clasificaciones</t>
  </si>
  <si>
    <t>¿Se aplicaron las clasificaciones geográficas? 
https://www.dane.gov.co/index.php/sistema-estadistico-nacional-sen/normas-y-estandares/nomenclaturas-y-clasificaciones</t>
  </si>
  <si>
    <t>¿Llevó a cabo la aplicación de criterios de observación del operativo?
Entre los criterios se observación se cuentan:
* Seguimiento del operativo empleando la base geoespacial del Marco Geoestadístico Nacional
* Instrumentos y herramientas para el entrenamiento (presentaciones, talleres, videos, ejercicios, evaluaciones)
* Indicadores y mecanismos para realizar el seguimiento a la consistencia de los datos recolectados y la cobertura geográfica
* Informes de avance y final del operativo de campo (indicadores de cobertura, de revisitas y observación de entrevistas)
* Manejo de novedades operativas</t>
  </si>
  <si>
    <t>¿Verificó que las variables para uso estadístico de los archivos de datos cumplan las especificaciones técnicas requeridas?
Entre las especificaciones técnicas se cuentan con:
* Estructura, grabación, integración, consolidación, almacenamiento y protección de los archivos o bases de datos
* Codificación, edición, imputación, estimación (ponderadores), macroedición, ajustes de cobertura y respuesta</t>
  </si>
  <si>
    <t>¿Se realizó el análisis exploratorio de datos?
(Proceso en el que se utilizan estadísticas de resumen y herramientas gráficas para conocer los datos y  análizar la consistencia de los resultados)</t>
  </si>
  <si>
    <t>¿Fue elaborado el informe de resultados?
Nota: aplica si esta determinado como producto de difusión de los resultados.
Aplica si esta determinado como criterio técnicos para la comunicación, publicación y difusión de los resultados</t>
  </si>
  <si>
    <t>¿Se elaboró la presentación de resultados?
Nota: aplica si esta determinado como producto de difusión de los resultados.
Aplica si esta determinado como criterio técnicos para la comunicación, publicación y difusión de los resultados</t>
  </si>
  <si>
    <t>¿Se elaboró el boletín?
Nota: aplica si esta determinado como producto de difusión de los resultados.
Aplica si esta determinado como criterio técnicos para la comunicación, publicación y difusión de los resultados</t>
  </si>
  <si>
    <t>¿Se elaboró el comunicado de prensa?
Nota: aplica si esta determinado como producto de difusión de los resultados.
Aplica si esta determinado como criterio técnicos para la comunicación, publicación y difusión de los resultados</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</si>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</sst>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8">
    <font>
      <sz val="11"/>
      <color theme="1"/>
      <name val="Calibri"/>
      <family val="2"/>
      <scheme val="minor"/>
    </font>
    <font>
      <sz val="8"/>
      <name val="Calibri"/>
      <family val="2"/>
      <scheme val="minor"/>
    </font>
    <font>
      <sz val="11"/>
      <color rgb="FFB6004C"/>
      <name val="Calibri"/>
      <family val="2"/>
      <scheme val="minor"/>
    </font>
    <font>
      <sz val="14"/>
      <color theme="1"/>
      <name val="Calibri"/>
      <family val="2"/>
      <scheme val="minor"/>
    </font>
    <font>
      <sz val="20"/>
      <color theme="1"/>
      <name val="Calibri"/>
      <family val="2"/>
      <scheme val="minor"/>
    </font>
    <font>
      <sz val="20"/>
      <color rgb="FFC00000"/>
      <name val="Calibri"/>
      <family val="2"/>
      <scheme val="minor"/>
    </font>
    <font>
      <sz val="11"/>
      <color theme="0"/>
      <name val="Segoe UI"/>
      <family val="2"/>
    </font>
    <font>
      <sz val="11"/>
      <color theme="1"/>
      <name val="Segoe UI"/>
      <family val="2"/>
    </font>
    <font>
      <sz val="11"/>
      <color theme="0"/>
      <name val="Calibri"/>
      <family val="2"/>
      <scheme val="minor"/>
    </font>
    <font>
      <b/>
      <sz val="12"/>
      <color theme="1"/>
      <name val="Segoe UI"/>
      <family val="2"/>
    </font>
    <font>
      <b/>
      <sz val="12"/>
      <color rgb="FF1A1A1A"/>
      <name val="Segoe UI"/>
      <family val="2"/>
    </font>
    <font>
      <sz val="11"/>
      <color theme="1"/>
      <name val="Calibri"/>
      <family val="2"/>
      <scheme val="minor"/>
    </font>
    <font>
      <sz val="12"/>
      <color theme="0"/>
      <name val="Segoe UI"/>
      <family val="2"/>
    </font>
    <font>
      <sz val="11"/>
      <color rgb="FF1A1A1A"/>
      <name val="Segoe UI"/>
      <family val="2"/>
    </font>
    <font>
      <sz val="12"/>
      <color rgb="FF1A1A1A"/>
      <name val="Segoe UI"/>
      <family val="2"/>
    </font>
    <font>
      <sz val="11"/>
      <color rgb="FF000000"/>
      <name val="Segoe UI"/>
      <family val="2"/>
    </font>
    <font>
      <b/>
      <sz val="11"/>
      <color rgb="FF1A1A1A"/>
      <name val="Segoe UI"/>
      <family val="2"/>
    </font>
    <font>
      <b/>
      <sz val="12"/>
      <color theme="0"/>
      <name val="Segoe UI"/>
      <family val="2"/>
    </font>
    <font>
      <b/>
      <sz val="14"/>
      <color rgb="FFDF396B"/>
      <name val="Calibri"/>
      <family val="2"/>
      <scheme val="minor"/>
    </font>
    <font>
      <sz val="18"/>
      <color rgb="FFC00000"/>
      <name val="Calibri"/>
      <family val="2"/>
      <scheme val="minor"/>
    </font>
    <font>
      <sz val="20"/>
      <color rgb="FFB6004C"/>
      <name val="Calibri"/>
      <family val="2"/>
      <scheme val="minor"/>
    </font>
    <font>
      <sz val="18"/>
      <color rgb="FFB6004C"/>
      <name val="Calibri"/>
      <family val="2"/>
      <scheme val="minor"/>
    </font>
    <font>
      <sz val="26"/>
      <color theme="1" tint="4.9989318521683403E-2"/>
      <name val="Calibri"/>
      <family val="2"/>
      <scheme val="minor"/>
    </font>
    <font>
      <sz val="12"/>
      <color theme="1"/>
      <name val="Segoe UI"/>
      <family val="2"/>
    </font>
    <font>
      <sz val="11"/>
      <color rgb="FFFF0000"/>
      <name val="Segoe UI"/>
      <family val="2"/>
    </font>
    <font>
      <sz val="11"/>
      <color rgb="FFFF0000"/>
      <name val="Calibri"/>
      <family val="2"/>
      <scheme val="minor"/>
    </font>
    <font>
      <b/>
      <sz val="12"/>
      <color rgb="FFFF0000"/>
      <name val="Segoe UI"/>
      <family val="2"/>
    </font>
    <font>
      <u/>
      <sz val="11"/>
      <color theme="10"/>
      <name val="Calibri"/>
      <family val="2"/>
      <scheme val="minor"/>
    </font>
  </fonts>
  <fills count="21">
    <fill>
      <patternFill patternType="none"/>
    </fill>
    <fill>
      <patternFill patternType="gray125"/>
    </fill>
    <fill>
      <patternFill patternType="solid">
        <fgColor rgb="FFF2F2F2"/>
        <bgColor indexed="64"/>
      </patternFill>
    </fill>
    <fill>
      <patternFill patternType="solid">
        <fgColor theme="0" tint="-4.9989318521683403E-2"/>
        <bgColor indexed="64"/>
      </patternFill>
    </fill>
    <fill>
      <patternFill patternType="solid">
        <fgColor rgb="FFB6004C"/>
        <bgColor indexed="64"/>
      </patternFill>
    </fill>
    <fill>
      <patternFill patternType="solid">
        <fgColor rgb="FF0076A2"/>
        <bgColor indexed="64"/>
      </patternFill>
    </fill>
    <fill>
      <patternFill patternType="solid">
        <fgColor rgb="FF006488"/>
        <bgColor indexed="64"/>
      </patternFill>
    </fill>
    <fill>
      <patternFill patternType="solid">
        <fgColor rgb="FF7D064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D60093"/>
        <bgColor indexed="64"/>
      </patternFill>
    </fill>
    <fill>
      <patternFill patternType="solid">
        <fgColor theme="0" tint="-0.249977111117893"/>
        <bgColor indexed="64"/>
      </patternFill>
    </fill>
    <fill>
      <patternFill patternType="solid">
        <fgColor rgb="FF36A97A"/>
        <bgColor indexed="64"/>
      </patternFill>
    </fill>
    <fill>
      <patternFill patternType="solid">
        <fgColor rgb="FFFFC000"/>
        <bgColor indexed="64"/>
      </patternFill>
    </fill>
    <fill>
      <patternFill patternType="solid">
        <fgColor rgb="FFDB6026"/>
        <bgColor indexed="64"/>
      </patternFill>
    </fill>
    <fill>
      <patternFill patternType="solid">
        <fgColor rgb="FF9BB53D"/>
        <bgColor indexed="64"/>
      </patternFill>
    </fill>
    <fill>
      <patternFill patternType="solid">
        <fgColor rgb="FF36A97A"/>
        <bgColor rgb="FF000000"/>
      </patternFill>
    </fill>
    <fill>
      <patternFill patternType="solid">
        <fgColor rgb="FF9BB53D"/>
        <bgColor rgb="FF000000"/>
      </patternFill>
    </fill>
    <fill>
      <patternFill patternType="solid">
        <fgColor rgb="FFFFC000"/>
        <bgColor rgb="FF000000"/>
      </patternFill>
    </fill>
    <fill>
      <patternFill patternType="solid">
        <fgColor rgb="FFDB6026"/>
        <bgColor rgb="FF000000"/>
      </patternFill>
    </fill>
    <fill>
      <patternFill patternType="solid">
        <fgColor rgb="FFB6004C"/>
        <bgColor rgb="FF000000"/>
      </patternFill>
    </fill>
  </fills>
  <borders count="31">
    <border>
      <left/>
      <right/>
      <top/>
      <bottom/>
      <diagonal/>
    </border>
    <border>
      <left/>
      <right style="medium">
        <color rgb="FFBFBFBF"/>
      </right>
      <top/>
      <bottom style="medium">
        <color rgb="FFBFBFBF"/>
      </bottom>
      <diagonal/>
    </border>
    <border>
      <left style="thick">
        <color rgb="FFB6004C"/>
      </left>
      <right/>
      <top style="thick">
        <color rgb="FFB6004C"/>
      </top>
      <bottom/>
      <diagonal/>
    </border>
    <border>
      <left/>
      <right/>
      <top style="thick">
        <color rgb="FFB6004C"/>
      </top>
      <bottom/>
      <diagonal/>
    </border>
    <border>
      <left/>
      <right style="thick">
        <color rgb="FFB6004C"/>
      </right>
      <top style="thick">
        <color rgb="FFB6004C"/>
      </top>
      <bottom/>
      <diagonal/>
    </border>
    <border>
      <left style="thick">
        <color rgb="FFB6004C"/>
      </left>
      <right/>
      <top/>
      <bottom/>
      <diagonal/>
    </border>
    <border>
      <left/>
      <right style="thick">
        <color rgb="FFB6004C"/>
      </right>
      <top/>
      <bottom/>
      <diagonal/>
    </border>
    <border>
      <left style="thick">
        <color rgb="FFB6004C"/>
      </left>
      <right/>
      <top/>
      <bottom style="thick">
        <color rgb="FFB6004C"/>
      </bottom>
      <diagonal/>
    </border>
    <border>
      <left/>
      <right/>
      <top/>
      <bottom style="thick">
        <color rgb="FFB6004C"/>
      </bottom>
      <diagonal/>
    </border>
    <border>
      <left/>
      <right style="thick">
        <color rgb="FFB6004C"/>
      </right>
      <top/>
      <bottom style="thick">
        <color rgb="FFB6004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B6004C"/>
      </left>
      <right/>
      <top style="medium">
        <color rgb="FFB6004C"/>
      </top>
      <bottom style="medium">
        <color rgb="FFB6004C"/>
      </bottom>
      <diagonal/>
    </border>
    <border>
      <left/>
      <right/>
      <top style="medium">
        <color rgb="FFB6004C"/>
      </top>
      <bottom style="medium">
        <color rgb="FFB6004C"/>
      </bottom>
      <diagonal/>
    </border>
    <border>
      <left/>
      <right style="medium">
        <color rgb="FFB6004C"/>
      </right>
      <top style="medium">
        <color rgb="FFB6004C"/>
      </top>
      <bottom style="medium">
        <color rgb="FFB6004C"/>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ck">
        <color rgb="FFDF396B"/>
      </top>
      <bottom/>
      <diagonal/>
    </border>
    <border>
      <left/>
      <right style="thick">
        <color rgb="FFDF396B"/>
      </right>
      <top style="thick">
        <color rgb="FFDF396B"/>
      </top>
      <bottom/>
      <diagonal/>
    </border>
    <border>
      <left/>
      <right style="thick">
        <color rgb="FFDF396B"/>
      </right>
      <top/>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34998626667073579"/>
      </left>
      <right style="thin">
        <color theme="0" tint="-0.34998626667073579"/>
      </right>
      <top/>
      <bottom/>
      <diagonal/>
    </border>
    <border>
      <left/>
      <right style="medium">
        <color rgb="FFBFBFBF"/>
      </right>
      <top style="medium">
        <color theme="0" tint="-0.34998626667073579"/>
      </top>
      <bottom style="medium">
        <color theme="0" tint="-0.34998626667073579"/>
      </bottom>
      <diagonal/>
    </border>
    <border>
      <left style="medium">
        <color rgb="FFBFBFBF"/>
      </left>
      <right style="medium">
        <color rgb="FFBFBFBF"/>
      </right>
      <top style="medium">
        <color theme="0" tint="-0.34998626667073579"/>
      </top>
      <bottom style="medium">
        <color theme="0" tint="-0.34998626667073579"/>
      </bottom>
      <diagonal/>
    </border>
    <border>
      <left/>
      <right style="medium">
        <color rgb="FFBFBFBF"/>
      </right>
      <top style="medium">
        <color rgb="FFB6004C"/>
      </top>
      <bottom style="medium">
        <color rgb="FFB6004C"/>
      </bottom>
      <diagonal/>
    </border>
    <border>
      <left style="medium">
        <color rgb="FFBFBFBF"/>
      </left>
      <right style="medium">
        <color rgb="FFBFBFBF"/>
      </right>
      <top style="medium">
        <color rgb="FFB6004C"/>
      </top>
      <bottom style="medium">
        <color rgb="FFB6004C"/>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right/>
      <top style="thin">
        <color theme="0" tint="-0.14990691854609822"/>
      </top>
      <bottom style="thin">
        <color theme="0" tint="-0.14990691854609822"/>
      </bottom>
      <diagonal/>
    </border>
    <border>
      <left style="medium">
        <color rgb="FFB6004C"/>
      </left>
      <right style="medium">
        <color rgb="FFB6004C"/>
      </right>
      <top style="medium">
        <color rgb="FFB6004C"/>
      </top>
      <bottom style="medium">
        <color rgb="FFB6004C"/>
      </bottom>
      <diagonal/>
    </border>
    <border>
      <left style="thin">
        <color theme="0" tint="-0.14990691854609822"/>
      </left>
      <right style="thin">
        <color theme="0" tint="-0.14993743705557422"/>
      </right>
      <top style="thin">
        <color theme="0" tint="-0.14993743705557422"/>
      </top>
      <bottom style="thin">
        <color theme="0" tint="-0.14993743705557422"/>
      </bottom>
      <diagonal/>
    </border>
  </borders>
  <cellStyleXfs count="3">
    <xf numFmtId="0" fontId="0" fillId="0" borderId="0"/>
    <xf numFmtId="9" fontId="11" fillId="0" borderId="0" applyFont="0" applyFill="0" applyBorder="0" applyAlignment="0" applyProtection="0"/>
    <xf numFmtId="0" fontId="27" fillId="0" borderId="0" applyNumberFormat="0" applyFill="0" applyBorder="0" applyAlignment="0" applyProtection="0"/>
  </cellStyleXfs>
  <cellXfs count="150">
    <xf numFmtId="0" fontId="0" fillId="0" borderId="0" xfId="0"/>
    <xf numFmtId="0" fontId="0" fillId="0" borderId="0" xfId="0" applyAlignment="1">
      <alignment horizontal="right"/>
    </xf>
    <xf numFmtId="0" fontId="0" fillId="8" borderId="10" xfId="0" applyFill="1" applyBorder="1" applyAlignment="1">
      <alignment horizontal="left"/>
    </xf>
    <xf numFmtId="0" fontId="0" fillId="8" borderId="10" xfId="0" applyFill="1" applyBorder="1"/>
    <xf numFmtId="0" fontId="0" fillId="0" borderId="0" xfId="0" applyAlignment="1">
      <alignment wrapText="1"/>
    </xf>
    <xf numFmtId="0" fontId="6" fillId="0" borderId="0" xfId="0" applyFont="1" applyAlignment="1">
      <alignment horizontal="center"/>
    </xf>
    <xf numFmtId="0" fontId="7" fillId="0" borderId="0" xfId="0" applyFont="1" applyAlignment="1">
      <alignment horizontal="left"/>
    </xf>
    <xf numFmtId="0" fontId="7" fillId="0" borderId="0" xfId="0" applyFont="1"/>
    <xf numFmtId="0" fontId="6" fillId="0" borderId="0" xfId="0" applyFont="1"/>
    <xf numFmtId="0" fontId="7" fillId="0" borderId="3" xfId="0" applyFont="1" applyBorder="1" applyAlignment="1">
      <alignment horizontal="left"/>
    </xf>
    <xf numFmtId="0" fontId="7" fillId="0" borderId="3" xfId="0" applyFont="1" applyBorder="1"/>
    <xf numFmtId="164" fontId="7" fillId="0" borderId="0" xfId="0" applyNumberFormat="1" applyFont="1" applyAlignment="1">
      <alignment horizontal="right" vertical="center"/>
    </xf>
    <xf numFmtId="164" fontId="0" fillId="0" borderId="0" xfId="0" applyNumberFormat="1" applyAlignment="1">
      <alignment horizontal="right" vertical="center"/>
    </xf>
    <xf numFmtId="0" fontId="7" fillId="0" borderId="3" xfId="0" applyFont="1" applyBorder="1" applyAlignment="1">
      <alignment horizontal="center" vertical="center"/>
    </xf>
    <xf numFmtId="0" fontId="6" fillId="0" borderId="5" xfId="0" applyFont="1" applyBorder="1"/>
    <xf numFmtId="0" fontId="6" fillId="0" borderId="2" xfId="0" applyFont="1" applyBorder="1" applyAlignment="1">
      <alignment horizontal="center"/>
    </xf>
    <xf numFmtId="0" fontId="9" fillId="0" borderId="0" xfId="0" applyFont="1"/>
    <xf numFmtId="0" fontId="9" fillId="0" borderId="3" xfId="0" applyFont="1" applyBorder="1"/>
    <xf numFmtId="0" fontId="7" fillId="0" borderId="0" xfId="0" applyFont="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vertical="top" wrapText="1"/>
    </xf>
    <xf numFmtId="0" fontId="7" fillId="0" borderId="3" xfId="0" applyFont="1" applyBorder="1" applyAlignment="1">
      <alignment vertical="top" wrapText="1"/>
    </xf>
    <xf numFmtId="0" fontId="6" fillId="0" borderId="5" xfId="0" applyFont="1" applyBorder="1" applyAlignment="1">
      <alignment horizontal="center"/>
    </xf>
    <xf numFmtId="0" fontId="0" fillId="9" borderId="0" xfId="0" applyFill="1" applyAlignment="1">
      <alignment horizontal="center" vertical="center"/>
    </xf>
    <xf numFmtId="0" fontId="0" fillId="8" borderId="21" xfId="0" applyFill="1" applyBorder="1" applyAlignment="1">
      <alignment horizontal="left"/>
    </xf>
    <xf numFmtId="9" fontId="0" fillId="9" borderId="0" xfId="1" applyFont="1" applyFill="1"/>
    <xf numFmtId="9" fontId="0" fillId="10" borderId="0" xfId="0" applyNumberFormat="1" applyFill="1"/>
    <xf numFmtId="0" fontId="0" fillId="9" borderId="0" xfId="0" applyFill="1" applyAlignment="1">
      <alignment horizontal="left" vertical="center"/>
    </xf>
    <xf numFmtId="0" fontId="7" fillId="0" borderId="6" xfId="0" applyFont="1" applyBorder="1"/>
    <xf numFmtId="0" fontId="6" fillId="0" borderId="7" xfId="0" applyFont="1" applyBorder="1"/>
    <xf numFmtId="0" fontId="7" fillId="0" borderId="8" xfId="0" applyFont="1" applyBorder="1" applyAlignment="1">
      <alignment horizontal="left"/>
    </xf>
    <xf numFmtId="0" fontId="9" fillId="0" borderId="8" xfId="0" applyFont="1" applyBorder="1"/>
    <xf numFmtId="0" fontId="7" fillId="0" borderId="8" xfId="0" applyFont="1" applyBorder="1" applyAlignment="1">
      <alignment horizontal="center" vertical="center" wrapText="1"/>
    </xf>
    <xf numFmtId="0" fontId="7" fillId="0" borderId="9" xfId="0" applyFont="1" applyBorder="1"/>
    <xf numFmtId="0" fontId="13" fillId="9" borderId="1" xfId="0" applyFont="1" applyFill="1" applyBorder="1" applyAlignment="1">
      <alignment vertical="center" wrapText="1"/>
    </xf>
    <xf numFmtId="0" fontId="7" fillId="0" borderId="0" xfId="0" applyFont="1" applyAlignment="1">
      <alignment horizontal="left" vertical="center"/>
    </xf>
    <xf numFmtId="0" fontId="7" fillId="0" borderId="0" xfId="0" applyFont="1" applyAlignment="1">
      <alignment vertical="center"/>
    </xf>
    <xf numFmtId="0" fontId="0" fillId="0" borderId="0" xfId="0" applyAlignment="1">
      <alignment vertical="center"/>
    </xf>
    <xf numFmtId="0" fontId="6" fillId="0" borderId="0" xfId="0" applyFont="1" applyAlignment="1">
      <alignment vertical="center"/>
    </xf>
    <xf numFmtId="0" fontId="0" fillId="0" borderId="8" xfId="0" applyBorder="1" applyAlignment="1">
      <alignment vertical="center"/>
    </xf>
    <xf numFmtId="0" fontId="0" fillId="0" borderId="0" xfId="0" applyProtection="1">
      <protection hidden="1"/>
    </xf>
    <xf numFmtId="0" fontId="2" fillId="0" borderId="0" xfId="0" applyFont="1" applyProtection="1">
      <protection hidden="1"/>
    </xf>
    <xf numFmtId="0" fontId="0" fillId="0" borderId="2" xfId="0" applyBorder="1" applyProtection="1">
      <protection hidden="1"/>
    </xf>
    <xf numFmtId="0" fontId="0" fillId="0" borderId="3" xfId="0" applyBorder="1" applyProtection="1">
      <protection hidden="1"/>
    </xf>
    <xf numFmtId="0" fontId="2" fillId="0" borderId="4" xfId="0" applyFont="1" applyBorder="1" applyProtection="1">
      <protection hidden="1"/>
    </xf>
    <xf numFmtId="0" fontId="0" fillId="0" borderId="5" xfId="0" applyBorder="1" applyProtection="1">
      <protection hidden="1"/>
    </xf>
    <xf numFmtId="0" fontId="2" fillId="0" borderId="6"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2" fillId="0" borderId="9" xfId="0" applyFont="1" applyBorder="1" applyProtection="1">
      <protection hidden="1"/>
    </xf>
    <xf numFmtId="0" fontId="2" fillId="0" borderId="7" xfId="0" applyFont="1" applyBorder="1" applyProtection="1">
      <protection hidden="1"/>
    </xf>
    <xf numFmtId="0" fontId="2" fillId="0" borderId="8" xfId="0" applyFont="1" applyBorder="1" applyProtection="1">
      <protection hidden="1"/>
    </xf>
    <xf numFmtId="0" fontId="0" fillId="0" borderId="5" xfId="0"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vertical="center"/>
      <protection hidden="1"/>
    </xf>
    <xf numFmtId="0" fontId="0" fillId="0" borderId="2" xfId="0" applyBorder="1" applyAlignment="1" applyProtection="1">
      <alignment horizontal="center" vertical="center"/>
      <protection hidden="1"/>
    </xf>
    <xf numFmtId="0" fontId="2" fillId="4" borderId="0" xfId="0" applyFont="1" applyFill="1" applyProtection="1">
      <protection hidden="1"/>
    </xf>
    <xf numFmtId="0" fontId="2" fillId="5" borderId="0" xfId="0" applyFont="1" applyFill="1" applyProtection="1">
      <protection hidden="1"/>
    </xf>
    <xf numFmtId="0" fontId="2" fillId="6" borderId="0" xfId="0" applyFont="1" applyFill="1" applyProtection="1">
      <protection hidden="1"/>
    </xf>
    <xf numFmtId="0" fontId="0" fillId="0" borderId="7" xfId="0" applyBorder="1" applyAlignment="1" applyProtection="1">
      <alignment horizontal="center" vertical="center"/>
      <protection hidden="1"/>
    </xf>
    <xf numFmtId="0" fontId="0" fillId="7" borderId="0" xfId="0" applyFill="1" applyProtection="1">
      <protection hidden="1"/>
    </xf>
    <xf numFmtId="0" fontId="0" fillId="0" borderId="4" xfId="0" applyBorder="1" applyProtection="1">
      <protection hidden="1"/>
    </xf>
    <xf numFmtId="0" fontId="0" fillId="0" borderId="9" xfId="0" applyBorder="1" applyProtection="1">
      <protection hidden="1"/>
    </xf>
    <xf numFmtId="0" fontId="0" fillId="0" borderId="6" xfId="0" applyBorder="1" applyProtection="1">
      <protection hidden="1"/>
    </xf>
    <xf numFmtId="0" fontId="12" fillId="4" borderId="22"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0" fillId="0" borderId="26" xfId="0" applyBorder="1" applyAlignment="1" applyProtection="1">
      <alignment vertical="center" wrapText="1"/>
      <protection hidden="1"/>
    </xf>
    <xf numFmtId="0" fontId="19" fillId="0" borderId="0" xfId="0" applyFont="1" applyAlignment="1" applyProtection="1">
      <alignment horizontal="left"/>
      <protection hidden="1"/>
    </xf>
    <xf numFmtId="0" fontId="14" fillId="12" borderId="1" xfId="0" applyFont="1" applyFill="1" applyBorder="1" applyAlignment="1">
      <alignment horizontal="left" vertical="top" wrapText="1"/>
    </xf>
    <xf numFmtId="0" fontId="14" fillId="13" borderId="1" xfId="0" applyFont="1" applyFill="1" applyBorder="1" applyAlignment="1">
      <alignment horizontal="left" vertical="top" wrapText="1"/>
    </xf>
    <xf numFmtId="0" fontId="14" fillId="4"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14" fillId="15" borderId="1" xfId="0" applyFont="1" applyFill="1" applyBorder="1" applyAlignment="1">
      <alignment horizontal="left" vertical="top" wrapText="1"/>
    </xf>
    <xf numFmtId="0" fontId="0" fillId="0" borderId="5" xfId="0" applyBorder="1" applyAlignment="1" applyProtection="1">
      <alignment wrapText="1"/>
      <protection hidden="1"/>
    </xf>
    <xf numFmtId="0" fontId="18" fillId="0" borderId="0" xfId="0"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6" xfId="0" applyBorder="1" applyAlignment="1" applyProtection="1">
      <alignment wrapText="1"/>
      <protection hidden="1"/>
    </xf>
    <xf numFmtId="0" fontId="13" fillId="9" borderId="1" xfId="0" applyFont="1" applyFill="1" applyBorder="1" applyAlignment="1">
      <alignment vertical="top" wrapText="1"/>
    </xf>
    <xf numFmtId="0" fontId="23" fillId="0" borderId="8" xfId="0" applyFont="1" applyBorder="1" applyAlignment="1">
      <alignment vertical="top" wrapText="1"/>
    </xf>
    <xf numFmtId="0" fontId="23" fillId="0" borderId="0" xfId="0" applyFont="1" applyAlignment="1">
      <alignment vertical="top" wrapText="1"/>
    </xf>
    <xf numFmtId="0" fontId="7" fillId="0" borderId="0" xfId="0" applyFont="1" applyAlignment="1" applyProtection="1">
      <alignment vertical="center"/>
      <protection locked="0"/>
    </xf>
    <xf numFmtId="0" fontId="7" fillId="0" borderId="17" xfId="0" applyFont="1" applyBorder="1" applyAlignment="1" applyProtection="1">
      <alignment vertical="center"/>
      <protection locked="0"/>
    </xf>
    <xf numFmtId="0" fontId="0" fillId="0" borderId="18" xfId="0" applyBorder="1" applyAlignment="1" applyProtection="1">
      <alignment vertical="center"/>
      <protection locked="0"/>
    </xf>
    <xf numFmtId="0" fontId="0" fillId="0" borderId="0" xfId="0" applyAlignment="1" applyProtection="1">
      <alignment vertical="center"/>
      <protection locked="0"/>
    </xf>
    <xf numFmtId="0" fontId="0" fillId="0" borderId="6" xfId="0" applyBorder="1" applyAlignment="1" applyProtection="1">
      <alignment vertical="center"/>
      <protection locked="0"/>
    </xf>
    <xf numFmtId="0" fontId="0" fillId="0" borderId="9" xfId="0" applyBorder="1" applyAlignment="1" applyProtection="1">
      <alignment vertical="center"/>
      <protection locked="0"/>
    </xf>
    <xf numFmtId="0" fontId="6" fillId="0" borderId="0" xfId="0" applyFont="1" applyAlignment="1" applyProtection="1">
      <alignment horizontal="center" vertical="center"/>
      <protection locked="0"/>
    </xf>
    <xf numFmtId="0" fontId="7" fillId="0" borderId="0" xfId="0" applyFont="1" applyAlignment="1" applyProtection="1">
      <alignment horizontal="left" vertical="center" wrapText="1"/>
      <protection locked="0"/>
    </xf>
    <xf numFmtId="0" fontId="7" fillId="0" borderId="0" xfId="0" applyFont="1" applyAlignment="1" applyProtection="1">
      <alignment horizontal="center" vertical="center"/>
      <protection locked="0"/>
    </xf>
    <xf numFmtId="0" fontId="6" fillId="0" borderId="6" xfId="0" applyFont="1" applyBorder="1" applyAlignment="1" applyProtection="1">
      <alignment vertical="center"/>
      <protection locked="0"/>
    </xf>
    <xf numFmtId="0" fontId="6" fillId="0" borderId="2" xfId="0" applyFont="1" applyBorder="1" applyAlignment="1" applyProtection="1">
      <alignment horizontal="center" vertical="center"/>
      <protection locked="0"/>
    </xf>
    <xf numFmtId="0" fontId="7" fillId="0" borderId="3"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protection locked="0"/>
    </xf>
    <xf numFmtId="0" fontId="7" fillId="0" borderId="3" xfId="0" applyFont="1" applyBorder="1" applyAlignment="1" applyProtection="1">
      <alignment horizontal="left" vertical="center" wrapText="1"/>
      <protection locked="0"/>
    </xf>
    <xf numFmtId="0" fontId="6" fillId="0" borderId="5" xfId="0" applyFont="1" applyBorder="1" applyAlignment="1" applyProtection="1">
      <alignment vertical="center"/>
      <protection locked="0"/>
    </xf>
    <xf numFmtId="0" fontId="6" fillId="0" borderId="7" xfId="0" applyFont="1" applyBorder="1" applyAlignment="1" applyProtection="1">
      <alignment vertical="center"/>
      <protection locked="0"/>
    </xf>
    <xf numFmtId="0" fontId="0" fillId="0" borderId="8" xfId="0" applyBorder="1" applyAlignment="1" applyProtection="1">
      <alignment vertical="center" wrapText="1"/>
      <protection locked="0"/>
    </xf>
    <xf numFmtId="0" fontId="0" fillId="0" borderId="8" xfId="0" applyBorder="1" applyAlignment="1" applyProtection="1">
      <alignment vertical="center"/>
      <protection locked="0"/>
    </xf>
    <xf numFmtId="0" fontId="0" fillId="0" borderId="0" xfId="0" applyAlignment="1" applyProtection="1">
      <alignment vertical="center" wrapText="1"/>
      <protection locked="0"/>
    </xf>
    <xf numFmtId="0" fontId="6" fillId="0" borderId="0" xfId="0" applyFont="1" applyAlignment="1" applyProtection="1">
      <alignment vertical="center"/>
      <protection locked="0"/>
    </xf>
    <xf numFmtId="0" fontId="7" fillId="0" borderId="3" xfId="0" applyFont="1" applyBorder="1" applyAlignment="1" applyProtection="1">
      <alignment horizontal="left" vertical="center"/>
      <protection locked="0"/>
    </xf>
    <xf numFmtId="0" fontId="7" fillId="0" borderId="16" xfId="0" applyFont="1" applyBorder="1" applyAlignment="1" applyProtection="1">
      <alignment horizontal="left" vertical="center"/>
      <protection locked="0"/>
    </xf>
    <xf numFmtId="0" fontId="16" fillId="3" borderId="1" xfId="0" applyFont="1" applyFill="1" applyBorder="1" applyAlignment="1" applyProtection="1">
      <alignment horizontal="center" vertical="center"/>
      <protection locked="0"/>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15" fillId="0" borderId="15" xfId="0" applyFont="1" applyBorder="1" applyAlignment="1">
      <alignment horizontal="left" vertical="center" wrapText="1"/>
    </xf>
    <xf numFmtId="0" fontId="15" fillId="0" borderId="14" xfId="0" applyFont="1" applyBorder="1" applyAlignment="1">
      <alignment horizontal="left" vertical="center" wrapText="1"/>
    </xf>
    <xf numFmtId="0" fontId="15" fillId="0" borderId="14" xfId="0" applyFont="1" applyBorder="1" applyAlignment="1">
      <alignment horizontal="left" vertical="center"/>
    </xf>
    <xf numFmtId="0" fontId="10" fillId="3" borderId="1"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wrapText="1"/>
      <protection locked="0"/>
    </xf>
    <xf numFmtId="0" fontId="14" fillId="0" borderId="1" xfId="0" applyFont="1" applyBorder="1" applyAlignment="1" applyProtection="1">
      <alignment horizontal="left" vertical="top" wrapText="1"/>
      <protection locked="0"/>
    </xf>
    <xf numFmtId="0" fontId="21" fillId="0" borderId="0" xfId="0" applyFont="1" applyAlignment="1" applyProtection="1">
      <alignment horizontal="left"/>
      <protection hidden="1"/>
    </xf>
    <xf numFmtId="0" fontId="20" fillId="0" borderId="0" xfId="0" applyFont="1" applyAlignment="1" applyProtection="1">
      <alignment horizontal="left"/>
      <protection hidden="1"/>
    </xf>
    <xf numFmtId="0" fontId="5" fillId="0" borderId="0" xfId="0" applyFont="1" applyAlignment="1" applyProtection="1">
      <alignment horizontal="left" vertical="top"/>
      <protection hidden="1"/>
    </xf>
    <xf numFmtId="1" fontId="8" fillId="0" borderId="0" xfId="0" applyNumberFormat="1" applyFont="1" applyProtection="1">
      <protection hidden="1"/>
    </xf>
    <xf numFmtId="0" fontId="14" fillId="16" borderId="1" xfId="0" applyFont="1" applyFill="1" applyBorder="1" applyAlignment="1" applyProtection="1">
      <alignment horizontal="left" vertical="top" wrapText="1"/>
      <protection hidden="1"/>
    </xf>
    <xf numFmtId="0" fontId="14" fillId="17" borderId="1" xfId="0" applyFont="1" applyFill="1" applyBorder="1" applyAlignment="1" applyProtection="1">
      <alignment horizontal="left" vertical="top" wrapText="1"/>
      <protection hidden="1"/>
    </xf>
    <xf numFmtId="0" fontId="14" fillId="18" borderId="1" xfId="0" applyFont="1" applyFill="1" applyBorder="1" applyAlignment="1" applyProtection="1">
      <alignment horizontal="left" vertical="top" wrapText="1"/>
      <protection hidden="1"/>
    </xf>
    <xf numFmtId="0" fontId="14" fillId="19" borderId="1" xfId="0" applyFont="1" applyFill="1" applyBorder="1" applyAlignment="1" applyProtection="1">
      <alignment horizontal="left" vertical="top" wrapText="1"/>
      <protection hidden="1"/>
    </xf>
    <xf numFmtId="0" fontId="14" fillId="20" borderId="1" xfId="0" applyFont="1" applyFill="1" applyBorder="1" applyAlignment="1" applyProtection="1">
      <alignment horizontal="left" vertical="top" wrapText="1"/>
      <protection hidden="1"/>
    </xf>
    <xf numFmtId="0" fontId="18" fillId="0" borderId="0" xfId="0" applyFont="1" applyAlignment="1" applyProtection="1">
      <alignment horizontal="center" vertical="center"/>
      <protection hidden="1"/>
    </xf>
    <xf numFmtId="0" fontId="3" fillId="0" borderId="0" xfId="0" applyFont="1" applyAlignment="1" applyProtection="1">
      <alignment horizontal="center" vertical="center"/>
      <protection hidden="1"/>
    </xf>
    <xf numFmtId="1" fontId="3" fillId="0" borderId="28" xfId="0" applyNumberFormat="1" applyFont="1" applyBorder="1" applyAlignment="1" applyProtection="1">
      <alignment vertical="center"/>
      <protection hidden="1"/>
    </xf>
    <xf numFmtId="1" fontId="3" fillId="0" borderId="27" xfId="0" applyNumberFormat="1" applyFont="1" applyBorder="1" applyAlignment="1" applyProtection="1">
      <alignment horizontal="center" vertical="center"/>
      <protection hidden="1"/>
    </xf>
    <xf numFmtId="1" fontId="3" fillId="0" borderId="0" xfId="0" applyNumberFormat="1" applyFont="1" applyAlignment="1" applyProtection="1">
      <alignment vertical="center"/>
      <protection hidden="1"/>
    </xf>
    <xf numFmtId="0" fontId="4" fillId="0" borderId="0" xfId="0" applyFont="1" applyProtection="1">
      <protection hidden="1"/>
    </xf>
    <xf numFmtId="0" fontId="22" fillId="11" borderId="29" xfId="0" applyFont="1" applyFill="1" applyBorder="1" applyAlignment="1" applyProtection="1">
      <alignment horizontal="left" vertical="center"/>
      <protection locked="0"/>
    </xf>
    <xf numFmtId="0" fontId="0" fillId="8" borderId="0" xfId="0" applyFill="1"/>
    <xf numFmtId="0" fontId="24" fillId="0" borderId="0" xfId="0" applyFont="1" applyAlignment="1">
      <alignment horizontal="center" wrapText="1"/>
    </xf>
    <xf numFmtId="0" fontId="24" fillId="0" borderId="0" xfId="0" applyFont="1" applyAlignment="1">
      <alignment wrapText="1"/>
    </xf>
    <xf numFmtId="0" fontId="8" fillId="0" borderId="5" xfId="0" applyFont="1" applyBorder="1" applyAlignment="1" applyProtection="1">
      <alignment horizontal="center" vertical="center" wrapText="1"/>
      <protection hidden="1"/>
    </xf>
    <xf numFmtId="0" fontId="0" fillId="8" borderId="10" xfId="0" applyFill="1" applyBorder="1" applyAlignment="1">
      <alignment horizontal="left" vertical="center"/>
    </xf>
    <xf numFmtId="0" fontId="24" fillId="0" borderId="0" xfId="0" applyFont="1" applyAlignment="1">
      <alignment vertical="center"/>
    </xf>
    <xf numFmtId="0" fontId="24" fillId="0" borderId="0" xfId="0" applyFont="1" applyAlignment="1">
      <alignment horizontal="center" vertical="center"/>
    </xf>
    <xf numFmtId="0" fontId="24" fillId="0" borderId="0" xfId="0" applyFont="1" applyAlignment="1">
      <alignment vertical="center" wrapText="1"/>
    </xf>
    <xf numFmtId="0" fontId="26" fillId="0" borderId="0" xfId="0" applyFont="1" applyAlignment="1">
      <alignment vertical="center"/>
    </xf>
    <xf numFmtId="0" fontId="25" fillId="0" borderId="0" xfId="0" applyFont="1" applyAlignment="1">
      <alignment vertical="center"/>
    </xf>
    <xf numFmtId="0" fontId="3" fillId="0" borderId="20" xfId="0" applyFont="1" applyBorder="1" applyAlignment="1" applyProtection="1">
      <alignment vertical="center" wrapText="1"/>
      <protection hidden="1"/>
    </xf>
    <xf numFmtId="0" fontId="3" fillId="0" borderId="19" xfId="0" applyFont="1" applyBorder="1" applyAlignment="1" applyProtection="1">
      <alignment vertical="center" wrapText="1"/>
      <protection hidden="1"/>
    </xf>
    <xf numFmtId="0" fontId="3" fillId="0" borderId="30" xfId="0" applyFont="1" applyBorder="1" applyAlignment="1" applyProtection="1">
      <alignment vertical="center" wrapText="1"/>
      <protection hidden="1"/>
    </xf>
    <xf numFmtId="0" fontId="3" fillId="0" borderId="26" xfId="0" applyFont="1" applyBorder="1" applyAlignment="1" applyProtection="1">
      <alignment vertical="center" wrapText="1"/>
      <protection hidden="1"/>
    </xf>
    <xf numFmtId="0" fontId="8" fillId="0" borderId="0" xfId="0"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0" xfId="0" applyFont="1"/>
    <xf numFmtId="0" fontId="27" fillId="0" borderId="1" xfId="2" applyBorder="1" applyAlignment="1" applyProtection="1">
      <alignment horizontal="left" vertical="top" wrapText="1"/>
      <protection locked="0"/>
    </xf>
    <xf numFmtId="0" fontId="22" fillId="11" borderId="11" xfId="0" applyFont="1" applyFill="1" applyBorder="1" applyAlignment="1" applyProtection="1">
      <alignment horizontal="left" vertical="center"/>
      <protection locked="0"/>
    </xf>
    <xf numFmtId="0" fontId="22" fillId="11" borderId="12" xfId="0" applyFont="1" applyFill="1" applyBorder="1" applyAlignment="1" applyProtection="1">
      <alignment horizontal="left" vertical="center"/>
      <protection locked="0"/>
    </xf>
    <xf numFmtId="0" fontId="22" fillId="11" borderId="13" xfId="0" applyFont="1" applyFill="1" applyBorder="1" applyAlignment="1" applyProtection="1">
      <alignment horizontal="left" vertical="center"/>
      <protection locked="0"/>
    </xf>
  </cellXfs>
  <cellStyles count="3">
    <cellStyle name="Hipervínculo" xfId="2" builtinId="8"/>
    <cellStyle name="Normal" xfId="0" builtinId="0"/>
    <cellStyle name="Porcentaje" xfId="1" builtinId="5"/>
  </cellStyles>
  <dxfs count="19">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font>
      <fill>
        <patternFill>
          <bgColor rgb="FF36A97A"/>
        </patternFill>
      </fill>
    </dxf>
    <dxf>
      <font>
        <color theme="0" tint="-4.9989318521683403E-2"/>
      </font>
      <fill>
        <patternFill>
          <bgColor theme="0" tint="-4.9989318521683403E-2"/>
        </patternFill>
      </fill>
    </dxf>
    <dxf>
      <font>
        <color theme="1"/>
      </font>
      <fill>
        <patternFill>
          <bgColor rgb="FF9BB53D"/>
        </patternFill>
      </fill>
    </dxf>
    <dxf>
      <font>
        <color theme="1"/>
      </font>
      <fill>
        <patternFill>
          <bgColor rgb="FFFFC000"/>
        </patternFill>
      </fill>
    </dxf>
    <dxf>
      <font>
        <color theme="1"/>
      </font>
      <fill>
        <patternFill>
          <bgColor rgb="FFDB6026"/>
        </patternFill>
      </fill>
    </dxf>
    <dxf>
      <font>
        <color theme="1"/>
      </font>
      <fill>
        <patternFill>
          <bgColor rgb="FFB6004C"/>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sz val="14"/>
        <color rgb="FFB6004C"/>
      </font>
    </dxf>
  </dxfs>
  <tableStyles count="1" defaultTableStyle="TableStyleMedium2" defaultPivotStyle="PivotStyleLight16">
    <tableStyle name="Estilo de segmentación de datos 1" pivot="0" table="0" count="2" xr9:uid="{8C6E3FCB-E563-40F4-85A9-74759FDD589F}">
      <tableStyleElement type="headerRow" dxfId="18"/>
    </tableStyle>
  </tableStyles>
  <colors>
    <mruColors>
      <color rgb="FFB6004C"/>
      <color rgb="FFF4B183"/>
      <color rgb="FFDB6026"/>
      <color rgb="FFFFC000"/>
      <color rgb="FF9BB53D"/>
      <color rgb="FF0076A2"/>
      <color rgb="FFDF396B"/>
      <color rgb="FF006488"/>
      <color rgb="FF36A97A"/>
      <color rgb="FFF2F2F2"/>
    </mruColors>
  </colors>
  <extLst>
    <ext xmlns:x14="http://schemas.microsoft.com/office/spreadsheetml/2009/9/main" uri="{46F421CA-312F-682f-3DD2-61675219B42D}">
      <x14:dxfs count="1">
        <dxf>
          <fill>
            <patternFill>
              <fgColor rgb="FFB6004C"/>
              <bgColor rgb="FFC00000"/>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4.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6.xml"/></Relationships>
</file>

<file path=xl/charts/_rels/chart11.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5.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6.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8.xml"/></Relationships>
</file>

<file path=xl/charts/_rels/chart13.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7.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9.xml"/></Relationships>
</file>

<file path=xl/charts/_rels/chart14.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8.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10.xml"/></Relationships>
</file>

<file path=xl/charts/_rels/chart15.xml.rels><?xml version="1.0" encoding="UTF-8" standalone="yes"?>
<Relationships xmlns="http://schemas.openxmlformats.org/package/2006/relationships"><Relationship Id="rId8" Type="http://schemas.openxmlformats.org/officeDocument/2006/relationships/image" Target="../media/image63.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9.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s>
</file>

<file path=xl/charts/_rels/chart16.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10.xml"/><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emf"/><Relationship Id="rId9" Type="http://schemas.openxmlformats.org/officeDocument/2006/relationships/image" Target="../media/image72.png"/></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15.xml"/><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chartUserShapes" Target="../drawings/drawing15.xml"/><Relationship Id="rId4" Type="http://schemas.openxmlformats.org/officeDocument/2006/relationships/image" Target="../media/image67.emf"/><Relationship Id="rId9" Type="http://schemas.openxmlformats.org/officeDocument/2006/relationships/image" Target="../media/image72.png"/></Relationships>
</file>

<file path=xl/charts/_rels/chart24.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16.xml"/><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chartUserShapes" Target="../drawings/drawing16.xml"/><Relationship Id="rId4" Type="http://schemas.openxmlformats.org/officeDocument/2006/relationships/image" Target="../media/image67.emf"/><Relationship Id="rId9" Type="http://schemas.openxmlformats.org/officeDocument/2006/relationships/image" Target="../media/image72.png"/></Relationships>
</file>

<file path=xl/charts/_rels/chart25.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17.xml"/><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chartUserShapes" Target="../drawings/drawing17.xml"/><Relationship Id="rId4" Type="http://schemas.openxmlformats.org/officeDocument/2006/relationships/image" Target="../media/image67.emf"/><Relationship Id="rId9" Type="http://schemas.openxmlformats.org/officeDocument/2006/relationships/image" Target="../media/image72.png"/></Relationships>
</file>

<file path=xl/charts/_rels/chart26.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18.xml"/><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chartUserShapes" Target="../drawings/drawing18.xml"/><Relationship Id="rId4" Type="http://schemas.openxmlformats.org/officeDocument/2006/relationships/image" Target="../media/image67.emf"/><Relationship Id="rId9" Type="http://schemas.openxmlformats.org/officeDocument/2006/relationships/image" Target="../media/image72.png"/></Relationships>
</file>

<file path=xl/charts/_rels/chart2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80.png"/><Relationship Id="rId7" Type="http://schemas.openxmlformats.org/officeDocument/2006/relationships/image" Target="../media/image27.png"/><Relationship Id="rId12" Type="http://schemas.openxmlformats.org/officeDocument/2006/relationships/image" Target="../media/image38.png"/><Relationship Id="rId2" Type="http://schemas.openxmlformats.org/officeDocument/2006/relationships/image" Target="../media/image79.png"/><Relationship Id="rId1" Type="http://schemas.openxmlformats.org/officeDocument/2006/relationships/themeOverride" Target="../theme/themeOverride19.xml"/><Relationship Id="rId6" Type="http://schemas.openxmlformats.org/officeDocument/2006/relationships/image" Target="../media/image83.emf"/><Relationship Id="rId11" Type="http://schemas.openxmlformats.org/officeDocument/2006/relationships/image" Target="../media/image84.emf"/><Relationship Id="rId5" Type="http://schemas.openxmlformats.org/officeDocument/2006/relationships/image" Target="../media/image82.png"/><Relationship Id="rId10" Type="http://schemas.openxmlformats.org/officeDocument/2006/relationships/image" Target="../media/image30.png"/><Relationship Id="rId4" Type="http://schemas.openxmlformats.org/officeDocument/2006/relationships/image" Target="../media/image81.png"/><Relationship Id="rId9" Type="http://schemas.openxmlformats.org/officeDocument/2006/relationships/image" Target="../media/image29.png"/></Relationships>
</file>

<file path=xl/charts/_rels/chart28.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20.xml"/><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chartUserShapes" Target="../drawings/drawing19.xml"/><Relationship Id="rId4" Type="http://schemas.openxmlformats.org/officeDocument/2006/relationships/image" Target="../media/image67.emf"/><Relationship Id="rId9" Type="http://schemas.openxmlformats.org/officeDocument/2006/relationships/image" Target="../media/image72.png"/></Relationships>
</file>

<file path=xl/charts/_rels/chart29.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4.emf"/><Relationship Id="rId7" Type="http://schemas.openxmlformats.org/officeDocument/2006/relationships/image" Target="../media/image70.png"/><Relationship Id="rId2" Type="http://schemas.openxmlformats.org/officeDocument/2006/relationships/image" Target="../media/image66.emf"/><Relationship Id="rId1" Type="http://schemas.openxmlformats.org/officeDocument/2006/relationships/themeOverride" Target="../theme/themeOverride21.xml"/><Relationship Id="rId6" Type="http://schemas.openxmlformats.org/officeDocument/2006/relationships/image" Target="../media/image69.png"/><Relationship Id="rId5" Type="http://schemas.openxmlformats.org/officeDocument/2006/relationships/image" Target="../media/image68.png"/><Relationship Id="rId10" Type="http://schemas.openxmlformats.org/officeDocument/2006/relationships/chartUserShapes" Target="../drawings/drawing20.xml"/><Relationship Id="rId4" Type="http://schemas.openxmlformats.org/officeDocument/2006/relationships/image" Target="../media/image67.emf"/><Relationship Id="rId9" Type="http://schemas.openxmlformats.org/officeDocument/2006/relationships/image" Target="../media/image72.png"/></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6.xml.rels><?xml version="1.0" encoding="UTF-8" standalone="yes"?>
<Relationships xmlns="http://schemas.openxmlformats.org/package/2006/relationships"><Relationship Id="rId8" Type="http://schemas.openxmlformats.org/officeDocument/2006/relationships/image" Target="../media/image102.png"/><Relationship Id="rId3" Type="http://schemas.openxmlformats.org/officeDocument/2006/relationships/image" Target="../media/image98.emf"/><Relationship Id="rId7" Type="http://schemas.openxmlformats.org/officeDocument/2006/relationships/image" Target="../media/image101.emf"/><Relationship Id="rId2" Type="http://schemas.openxmlformats.org/officeDocument/2006/relationships/image" Target="../media/image97.emf"/><Relationship Id="rId1" Type="http://schemas.openxmlformats.org/officeDocument/2006/relationships/themeOverride" Target="../theme/themeOverride23.xml"/><Relationship Id="rId6" Type="http://schemas.openxmlformats.org/officeDocument/2006/relationships/image" Target="../media/image43.emf"/><Relationship Id="rId5" Type="http://schemas.openxmlformats.org/officeDocument/2006/relationships/image" Target="../media/image100.emf"/><Relationship Id="rId4" Type="http://schemas.openxmlformats.org/officeDocument/2006/relationships/image" Target="../media/image99.emf"/><Relationship Id="rId9" Type="http://schemas.openxmlformats.org/officeDocument/2006/relationships/chartUserShapes" Target="../drawings/drawing2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themeOverride" Target="../theme/themeOverride1.xml"/><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charts/_rels/chart8.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2.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4.xml"/></Relationships>
</file>

<file path=xl/charts/_rels/chart9.x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themeOverride" Target="../theme/themeOverride3.xml"/><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Resumen!$H$2</c:f>
              <c:strCache>
                <c:ptCount val="1"/>
                <c:pt idx="0">
                  <c:v>4. Recolección/acopio</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21F-47E8-BBCA-AE66CFE2600F}"/>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21F-47E8-BBCA-AE66CFE2600F}"/>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21F-47E8-BBCA-AE66CFE2600F}"/>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921F-47E8-BBCA-AE66CFE2600F}"/>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921F-47E8-BBCA-AE66CFE2600F}"/>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921F-47E8-BBCA-AE66CFE2600F}"/>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82B1-3543-A52C-C1575CCCDCA5}"/>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Resumen!$H$13:$H$19</c:f>
              <c:strCache>
                <c:ptCount val="6"/>
                <c:pt idx="5">
                  <c:v>No reporta estado</c:v>
                </c:pt>
              </c:strCache>
            </c:strRef>
          </c:cat>
          <c:val>
            <c:numRef>
              <c:f>Resumen!$H$6:$H$12</c:f>
              <c:numCache>
                <c:formatCode>General</c:formatCode>
                <c:ptCount val="7"/>
                <c:pt idx="0">
                  <c:v>0</c:v>
                </c:pt>
                <c:pt idx="1">
                  <c:v>0</c:v>
                </c:pt>
                <c:pt idx="2">
                  <c:v>0</c:v>
                </c:pt>
                <c:pt idx="3">
                  <c:v>0</c:v>
                </c:pt>
                <c:pt idx="4">
                  <c:v>0</c:v>
                </c:pt>
                <c:pt idx="5">
                  <c:v>24</c:v>
                </c:pt>
                <c:pt idx="6">
                  <c:v>0</c:v>
                </c:pt>
              </c:numCache>
            </c:numRef>
          </c:val>
          <c:smooth val="0"/>
          <c:extLst>
            <c:ext xmlns:c16="http://schemas.microsoft.com/office/drawing/2014/chart" uri="{C3380CC4-5D6E-409C-BE32-E72D297353CC}">
              <c16:uniqueId val="{00000008-921F-47E8-BBCA-AE66CFE2600F}"/>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Resumen!$I$2</c:f>
              <c:strCache>
                <c:ptCount val="1"/>
                <c:pt idx="0">
                  <c:v>5. Procesamiento</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21F-47E8-BBCA-AE66CFE2600F}"/>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21F-47E8-BBCA-AE66CFE2600F}"/>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21F-47E8-BBCA-AE66CFE2600F}"/>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921F-47E8-BBCA-AE66CFE2600F}"/>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921F-47E8-BBCA-AE66CFE2600F}"/>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921F-47E8-BBCA-AE66CFE2600F}"/>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CA97-F04E-A2F5-2C5DFEF4F1B8}"/>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Resumen!$I$13:$I$19</c:f>
              <c:strCache>
                <c:ptCount val="6"/>
                <c:pt idx="5">
                  <c:v>No reporta estado</c:v>
                </c:pt>
              </c:strCache>
            </c:strRef>
          </c:cat>
          <c:val>
            <c:numRef>
              <c:f>Resumen!$I$6:$I$12</c:f>
              <c:numCache>
                <c:formatCode>General</c:formatCode>
                <c:ptCount val="7"/>
                <c:pt idx="0">
                  <c:v>0</c:v>
                </c:pt>
                <c:pt idx="1">
                  <c:v>0</c:v>
                </c:pt>
                <c:pt idx="2">
                  <c:v>0</c:v>
                </c:pt>
                <c:pt idx="3">
                  <c:v>0</c:v>
                </c:pt>
                <c:pt idx="4">
                  <c:v>0</c:v>
                </c:pt>
                <c:pt idx="5">
                  <c:v>34</c:v>
                </c:pt>
                <c:pt idx="6">
                  <c:v>0</c:v>
                </c:pt>
              </c:numCache>
            </c:numRef>
          </c:val>
          <c:smooth val="0"/>
          <c:extLst>
            <c:ext xmlns:c16="http://schemas.microsoft.com/office/drawing/2014/chart" uri="{C3380CC4-5D6E-409C-BE32-E72D297353CC}">
              <c16:uniqueId val="{00000008-921F-47E8-BBCA-AE66CFE2600F}"/>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Resumen!$J$2</c:f>
              <c:strCache>
                <c:ptCount val="1"/>
                <c:pt idx="0">
                  <c:v>6. Análisis</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21F-47E8-BBCA-AE66CFE2600F}"/>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21F-47E8-BBCA-AE66CFE2600F}"/>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21F-47E8-BBCA-AE66CFE2600F}"/>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921F-47E8-BBCA-AE66CFE2600F}"/>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921F-47E8-BBCA-AE66CFE2600F}"/>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921F-47E8-BBCA-AE66CFE2600F}"/>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98C1-4842-85A4-266F1693E724}"/>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Resumen!$J$13:$J$19</c:f>
              <c:strCache>
                <c:ptCount val="6"/>
                <c:pt idx="5">
                  <c:v>No reporta estado</c:v>
                </c:pt>
              </c:strCache>
            </c:strRef>
          </c:cat>
          <c:val>
            <c:numRef>
              <c:f>Resumen!$J$6:$J$12</c:f>
              <c:numCache>
                <c:formatCode>General</c:formatCode>
                <c:ptCount val="7"/>
                <c:pt idx="0">
                  <c:v>0</c:v>
                </c:pt>
                <c:pt idx="1">
                  <c:v>0</c:v>
                </c:pt>
                <c:pt idx="2">
                  <c:v>0</c:v>
                </c:pt>
                <c:pt idx="3">
                  <c:v>0</c:v>
                </c:pt>
                <c:pt idx="4">
                  <c:v>0</c:v>
                </c:pt>
                <c:pt idx="5">
                  <c:v>23</c:v>
                </c:pt>
                <c:pt idx="6">
                  <c:v>0</c:v>
                </c:pt>
              </c:numCache>
            </c:numRef>
          </c:val>
          <c:smooth val="0"/>
          <c:extLst>
            <c:ext xmlns:c16="http://schemas.microsoft.com/office/drawing/2014/chart" uri="{C3380CC4-5D6E-409C-BE32-E72D297353CC}">
              <c16:uniqueId val="{00000008-921F-47E8-BBCA-AE66CFE2600F}"/>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Resumen!$F$2</c:f>
              <c:strCache>
                <c:ptCount val="1"/>
                <c:pt idx="0">
                  <c:v>1. Detección y análisis de necesidades</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EAED-45F0-9849-847AD82911C0}"/>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EAED-45F0-9849-847AD82911C0}"/>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EAED-45F0-9849-847AD82911C0}"/>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EAED-45F0-9849-847AD82911C0}"/>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EAED-45F0-9849-847AD82911C0}"/>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EAED-45F0-9849-847AD82911C0}"/>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EE43-284D-BB07-23F16525BC34}"/>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Resumen!$F$13:$F$19</c:f>
              <c:strCache>
                <c:ptCount val="5"/>
                <c:pt idx="0">
                  <c:v>Se hace como está documentado</c:v>
                </c:pt>
                <c:pt idx="1">
                  <c:v>Se está documentando</c:v>
                </c:pt>
                <c:pt idx="2">
                  <c:v>Se hace, pero no está documentado</c:v>
                </c:pt>
                <c:pt idx="3">
                  <c:v>Está documentado, pero no se hace de esa forma</c:v>
                </c:pt>
                <c:pt idx="4">
                  <c:v>No se hace</c:v>
                </c:pt>
              </c:strCache>
            </c:strRef>
          </c:cat>
          <c:val>
            <c:numRef>
              <c:f>Resumen!$F$6:$F$12</c:f>
              <c:numCache>
                <c:formatCode>General</c:formatCode>
                <c:ptCount val="7"/>
                <c:pt idx="0">
                  <c:v>1</c:v>
                </c:pt>
                <c:pt idx="1">
                  <c:v>1</c:v>
                </c:pt>
                <c:pt idx="2">
                  <c:v>4</c:v>
                </c:pt>
                <c:pt idx="3">
                  <c:v>1</c:v>
                </c:pt>
                <c:pt idx="4">
                  <c:v>1</c:v>
                </c:pt>
                <c:pt idx="5">
                  <c:v>0</c:v>
                </c:pt>
                <c:pt idx="6">
                  <c:v>0</c:v>
                </c:pt>
              </c:numCache>
            </c:numRef>
          </c:val>
          <c:smooth val="0"/>
          <c:extLst>
            <c:ext xmlns:c16="http://schemas.microsoft.com/office/drawing/2014/chart" uri="{C3380CC4-5D6E-409C-BE32-E72D297353CC}">
              <c16:uniqueId val="{00000008-EAED-45F0-9849-847AD82911C0}"/>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40967402390763336"/>
          <c:w val="0.9394885053834402"/>
          <c:h val="0.30057707539104195"/>
        </c:manualLayout>
      </c:layout>
      <c:lineChart>
        <c:grouping val="percentStacked"/>
        <c:varyColors val="0"/>
        <c:ser>
          <c:idx val="0"/>
          <c:order val="0"/>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8843-CF4D-8EA0-260E92D01469}"/>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8843-CF4D-8EA0-260E92D01469}"/>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8843-CF4D-8EA0-260E92D01469}"/>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8843-CF4D-8EA0-260E92D01469}"/>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8843-CF4D-8EA0-260E92D01469}"/>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8843-CF4D-8EA0-260E92D01469}"/>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DCD5-2545-9925-B56FFFCAB094}"/>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Resumen!$N$6:$N$12</c:f>
              <c:strCache>
                <c:ptCount val="6"/>
                <c:pt idx="0">
                  <c:v>Se hace como está documentado</c:v>
                </c:pt>
                <c:pt idx="1">
                  <c:v>Se está documentando</c:v>
                </c:pt>
                <c:pt idx="2">
                  <c:v>Se hace, pero no está documentado</c:v>
                </c:pt>
                <c:pt idx="3">
                  <c:v>Está documentado, pero no se hace de esa forma</c:v>
                </c:pt>
                <c:pt idx="4">
                  <c:v>No se hace</c:v>
                </c:pt>
                <c:pt idx="5">
                  <c:v>No reporta estado</c:v>
                </c:pt>
              </c:strCache>
            </c:strRef>
          </c:cat>
          <c:val>
            <c:numRef>
              <c:f>Resumen!$O$6:$O$12</c:f>
              <c:numCache>
                <c:formatCode>General</c:formatCode>
                <c:ptCount val="7"/>
                <c:pt idx="0">
                  <c:v>1</c:v>
                </c:pt>
                <c:pt idx="1">
                  <c:v>1</c:v>
                </c:pt>
                <c:pt idx="2">
                  <c:v>12</c:v>
                </c:pt>
                <c:pt idx="3">
                  <c:v>1</c:v>
                </c:pt>
                <c:pt idx="4">
                  <c:v>1</c:v>
                </c:pt>
                <c:pt idx="5">
                  <c:v>180</c:v>
                </c:pt>
                <c:pt idx="6">
                  <c:v>0</c:v>
                </c:pt>
              </c:numCache>
            </c:numRef>
          </c:val>
          <c:smooth val="0"/>
          <c:extLst>
            <c:ext xmlns:c16="http://schemas.microsoft.com/office/drawing/2014/chart" uri="{C3380CC4-5D6E-409C-BE32-E72D297353CC}">
              <c16:uniqueId val="{00000006-8843-CF4D-8EA0-260E92D01469}"/>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2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F44A-0C44-A206-27864F4A5BE8}"/>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F44A-0C44-A206-27864F4A5BE8}"/>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F44A-0C44-A206-27864F4A5BE8}"/>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F44A-0C44-A206-27864F4A5BE8}"/>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F44A-0C44-A206-27864F4A5BE8}"/>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F44A-0C44-A206-27864F4A5BE8}"/>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F354-EB47-A2EA-85B8A22B97A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Resumen!$N$6:$N$12</c:f>
              <c:strCache>
                <c:ptCount val="6"/>
                <c:pt idx="0">
                  <c:v>Se hace como está documentado</c:v>
                </c:pt>
                <c:pt idx="1">
                  <c:v>Se está documentando</c:v>
                </c:pt>
                <c:pt idx="2">
                  <c:v>Se hace, pero no está documentado</c:v>
                </c:pt>
                <c:pt idx="3">
                  <c:v>Está documentado, pero no se hace de esa forma</c:v>
                </c:pt>
                <c:pt idx="4">
                  <c:v>No se hace</c:v>
                </c:pt>
                <c:pt idx="5">
                  <c:v>No reporta estado</c:v>
                </c:pt>
              </c:strCache>
            </c:strRef>
          </c:cat>
          <c:val>
            <c:numRef>
              <c:f>Resumen!$O$6:$O$12</c:f>
              <c:numCache>
                <c:formatCode>General</c:formatCode>
                <c:ptCount val="7"/>
                <c:pt idx="0">
                  <c:v>1</c:v>
                </c:pt>
                <c:pt idx="1">
                  <c:v>1</c:v>
                </c:pt>
                <c:pt idx="2">
                  <c:v>12</c:v>
                </c:pt>
                <c:pt idx="3">
                  <c:v>1</c:v>
                </c:pt>
                <c:pt idx="4">
                  <c:v>1</c:v>
                </c:pt>
                <c:pt idx="5">
                  <c:v>180</c:v>
                </c:pt>
                <c:pt idx="6">
                  <c:v>0</c:v>
                </c:pt>
              </c:numCache>
            </c:numRef>
          </c:val>
          <c:smooth val="0"/>
          <c:extLst>
            <c:ext xmlns:c16="http://schemas.microsoft.com/office/drawing/2014/chart" uri="{C3380CC4-5D6E-409C-BE32-E72D297353CC}">
              <c16:uniqueId val="{00000006-F44A-0C44-A206-27864F4A5BE8}"/>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023865696476023E-2"/>
          <c:y val="0.51234615082850132"/>
          <c:w val="0.93686020811086002"/>
          <c:h val="0.20198577108711227"/>
        </c:manualLayout>
      </c:layout>
      <c:lineChart>
        <c:grouping val="percentStacked"/>
        <c:varyColors val="0"/>
        <c:ser>
          <c:idx val="0"/>
          <c:order val="0"/>
          <c:spPr>
            <a:ln w="19050">
              <a:noFill/>
            </a:ln>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21F-47E8-BBCA-AE66CFE2600F}"/>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21F-47E8-BBCA-AE66CFE2600F}"/>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21F-47E8-BBCA-AE66CFE2600F}"/>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921F-47E8-BBCA-AE66CFE2600F}"/>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921F-47E8-BBCA-AE66CFE2600F}"/>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921F-47E8-BBCA-AE66CFE2600F}"/>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921F-47E8-BBCA-AE66CFE2600F}"/>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921F-47E8-BBCA-AE66CFE2600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Resumen!$Q$6:$Q$8</c:f>
              <c:strCache>
                <c:ptCount val="3"/>
                <c:pt idx="0">
                  <c:v>Reporta</c:v>
                </c:pt>
                <c:pt idx="1">
                  <c:v>No reporta</c:v>
                </c:pt>
                <c:pt idx="2">
                  <c:v>No aplica</c:v>
                </c:pt>
              </c:strCache>
            </c:strRef>
          </c:cat>
          <c:val>
            <c:numRef>
              <c:f>Resumen!$W$6:$W$8</c:f>
              <c:numCache>
                <c:formatCode>General</c:formatCode>
                <c:ptCount val="3"/>
                <c:pt idx="0">
                  <c:v>0</c:v>
                </c:pt>
                <c:pt idx="1">
                  <c:v>44</c:v>
                </c:pt>
                <c:pt idx="2">
                  <c:v>0</c:v>
                </c:pt>
              </c:numCache>
            </c:numRef>
          </c:val>
          <c:smooth val="0"/>
          <c:extLst>
            <c:ext xmlns:c16="http://schemas.microsoft.com/office/drawing/2014/chart" uri="{C3380CC4-5D6E-409C-BE32-E72D297353CC}">
              <c16:uniqueId val="{00000008-921F-47E8-BBCA-AE66CFE2600F}"/>
            </c:ext>
          </c:extLst>
        </c:ser>
        <c:dLbls>
          <c:dLblPos val="t"/>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Resumen!$R$2</c:f>
              <c:strCache>
                <c:ptCount val="1"/>
                <c:pt idx="0">
                  <c:v>2. Diseño - 3. Construcción</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61B-41E9-BB9C-2236E008D054}"/>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61B-41E9-BB9C-2236E008D054}"/>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61B-41E9-BB9C-2236E008D054}"/>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961B-41E9-BB9C-2236E008D054}"/>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961B-41E9-BB9C-2236E008D054}"/>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961B-41E9-BB9C-2236E008D054}"/>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961B-41E9-BB9C-2236E008D054}"/>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961B-41E9-BB9C-2236E008D054}"/>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Resumen!$R$9:$R$11</c:f>
              <c:strCache>
                <c:ptCount val="2"/>
                <c:pt idx="1">
                  <c:v>No reporta</c:v>
                </c:pt>
              </c:strCache>
            </c:strRef>
          </c:cat>
          <c:val>
            <c:numRef>
              <c:f>Resumen!$R$6:$R$8</c:f>
              <c:numCache>
                <c:formatCode>General</c:formatCode>
                <c:ptCount val="3"/>
                <c:pt idx="0">
                  <c:v>0</c:v>
                </c:pt>
                <c:pt idx="1">
                  <c:v>9</c:v>
                </c:pt>
                <c:pt idx="2">
                  <c:v>0</c:v>
                </c:pt>
              </c:numCache>
            </c:numRef>
          </c:val>
          <c:smooth val="0"/>
          <c:extLst>
            <c:ext xmlns:c16="http://schemas.microsoft.com/office/drawing/2014/chart" uri="{C3380CC4-5D6E-409C-BE32-E72D297353CC}">
              <c16:uniqueId val="{00000008-961B-41E9-BB9C-2236E008D054}"/>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10"/>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Resumen!$S$2</c:f>
              <c:strCache>
                <c:ptCount val="1"/>
                <c:pt idx="0">
                  <c:v>4. Recolección/acopio</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CBEF-4EEC-AB63-51B12F563BF9}"/>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CBEF-4EEC-AB63-51B12F563BF9}"/>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CBEF-4EEC-AB63-51B12F563BF9}"/>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CBEF-4EEC-AB63-51B12F563BF9}"/>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CBEF-4EEC-AB63-51B12F563BF9}"/>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CBEF-4EEC-AB63-51B12F563BF9}"/>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CBEF-4EEC-AB63-51B12F563BF9}"/>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CBEF-4EEC-AB63-51B12F563BF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Resumen!$S$9:$S$11</c:f>
              <c:strCache>
                <c:ptCount val="2"/>
                <c:pt idx="1">
                  <c:v>No reporta</c:v>
                </c:pt>
              </c:strCache>
            </c:strRef>
          </c:cat>
          <c:val>
            <c:numRef>
              <c:f>Resumen!$S$6:$S$8</c:f>
              <c:numCache>
                <c:formatCode>General</c:formatCode>
                <c:ptCount val="3"/>
                <c:pt idx="0">
                  <c:v>0</c:v>
                </c:pt>
                <c:pt idx="1">
                  <c:v>18</c:v>
                </c:pt>
                <c:pt idx="2">
                  <c:v>0</c:v>
                </c:pt>
              </c:numCache>
            </c:numRef>
          </c:val>
          <c:smooth val="0"/>
          <c:extLst>
            <c:ext xmlns:c16="http://schemas.microsoft.com/office/drawing/2014/chart" uri="{C3380CC4-5D6E-409C-BE32-E72D297353CC}">
              <c16:uniqueId val="{00000008-CBEF-4EEC-AB63-51B12F563BF9}"/>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10"/>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Resumen!$T$2</c:f>
              <c:strCache>
                <c:ptCount val="1"/>
                <c:pt idx="0">
                  <c:v>5. Procesamiento</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114C-4379-B54C-64172EA5D6C9}"/>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114C-4379-B54C-64172EA5D6C9}"/>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114C-4379-B54C-64172EA5D6C9}"/>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114C-4379-B54C-64172EA5D6C9}"/>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114C-4379-B54C-64172EA5D6C9}"/>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114C-4379-B54C-64172EA5D6C9}"/>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114C-4379-B54C-64172EA5D6C9}"/>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114C-4379-B54C-64172EA5D6C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Resumen!$T$9:$T$11</c:f>
              <c:strCache>
                <c:ptCount val="2"/>
                <c:pt idx="1">
                  <c:v>No reporta</c:v>
                </c:pt>
              </c:strCache>
            </c:strRef>
          </c:cat>
          <c:val>
            <c:numRef>
              <c:f>Resumen!$T$6:$T$8</c:f>
              <c:numCache>
                <c:formatCode>General</c:formatCode>
                <c:ptCount val="3"/>
                <c:pt idx="0">
                  <c:v>0</c:v>
                </c:pt>
                <c:pt idx="1">
                  <c:v>11</c:v>
                </c:pt>
                <c:pt idx="2">
                  <c:v>0</c:v>
                </c:pt>
              </c:numCache>
            </c:numRef>
          </c:val>
          <c:smooth val="0"/>
          <c:extLst>
            <c:ext xmlns:c16="http://schemas.microsoft.com/office/drawing/2014/chart" uri="{C3380CC4-5D6E-409C-BE32-E72D297353CC}">
              <c16:uniqueId val="{00000008-114C-4379-B54C-64172EA5D6C9}"/>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10"/>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Resumen!$U$2</c:f>
              <c:strCache>
                <c:ptCount val="1"/>
                <c:pt idx="0">
                  <c:v>6. Análisis</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FE97-458E-9516-AC2236779324}"/>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FE97-458E-9516-AC2236779324}"/>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FE97-458E-9516-AC2236779324}"/>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FE97-458E-9516-AC2236779324}"/>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FE97-458E-9516-AC2236779324}"/>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FE97-458E-9516-AC2236779324}"/>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FE97-458E-9516-AC2236779324}"/>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FE97-458E-9516-AC2236779324}"/>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Resumen!$U$9:$U$11</c:f>
              <c:strCache>
                <c:ptCount val="2"/>
                <c:pt idx="1">
                  <c:v>No reporta</c:v>
                </c:pt>
              </c:strCache>
            </c:strRef>
          </c:cat>
          <c:val>
            <c:numRef>
              <c:f>Resumen!$U$6:$U$8</c:f>
              <c:numCache>
                <c:formatCode>General</c:formatCode>
                <c:ptCount val="3"/>
                <c:pt idx="0">
                  <c:v>0</c:v>
                </c:pt>
                <c:pt idx="1">
                  <c:v>5</c:v>
                </c:pt>
                <c:pt idx="2">
                  <c:v>0</c:v>
                </c:pt>
              </c:numCache>
            </c:numRef>
          </c:val>
          <c:smooth val="0"/>
          <c:extLst>
            <c:ext xmlns:c16="http://schemas.microsoft.com/office/drawing/2014/chart" uri="{C3380CC4-5D6E-409C-BE32-E72D297353CC}">
              <c16:uniqueId val="{00000008-FE97-458E-9516-AC2236779324}"/>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10"/>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0" i="0" u="none" strike="noStrike" kern="1200" cap="none" spc="50" baseline="0">
                <a:solidFill>
                  <a:schemeClr val="tx1"/>
                </a:solidFill>
                <a:latin typeface="+mn-lt"/>
                <a:ea typeface="+mn-ea"/>
                <a:cs typeface="+mn-cs"/>
              </a:defRPr>
            </a:pPr>
            <a:r>
              <a:rPr lang="es-CO" sz="2400" baseline="0">
                <a:solidFill>
                  <a:schemeClr val="tx1"/>
                </a:solidFill>
                <a:effectLst/>
              </a:rPr>
              <a:t>Porcentaje</a:t>
            </a:r>
            <a:r>
              <a:rPr lang="es-CO" sz="2400">
                <a:solidFill>
                  <a:schemeClr val="tx1"/>
                </a:solidFill>
                <a:effectLst/>
              </a:rPr>
              <a:t> de avance en el cálculo de los indicadores</a:t>
            </a:r>
          </a:p>
        </c:rich>
      </c:tx>
      <c:layout>
        <c:manualLayout>
          <c:xMode val="edge"/>
          <c:yMode val="edge"/>
          <c:x val="0.32070009832841689"/>
          <c:y val="2.9189342403628123E-3"/>
        </c:manualLayout>
      </c:layout>
      <c:overlay val="0"/>
      <c:spPr>
        <a:noFill/>
        <a:ln>
          <a:noFill/>
        </a:ln>
        <a:effectLst/>
      </c:spPr>
    </c:title>
    <c:autoTitleDeleted val="0"/>
    <c:plotArea>
      <c:layout>
        <c:manualLayout>
          <c:layoutTarget val="inner"/>
          <c:xMode val="edge"/>
          <c:yMode val="edge"/>
          <c:x val="1.2180986400216512E-2"/>
          <c:y val="0.21186102963293629"/>
          <c:w val="0.97007062487526541"/>
          <c:h val="0.60740877690775474"/>
        </c:manualLayout>
      </c:layout>
      <c:barChart>
        <c:barDir val="col"/>
        <c:grouping val="clustered"/>
        <c:varyColors val="0"/>
        <c:ser>
          <c:idx val="2"/>
          <c:order val="1"/>
          <c:spPr>
            <a:ln>
              <a:noFill/>
            </a:ln>
          </c:spPr>
          <c:invertIfNegative val="0"/>
          <c:dPt>
            <c:idx val="0"/>
            <c:invertIfNegative val="0"/>
            <c:bubble3D val="0"/>
            <c:spPr>
              <a:blipFill>
                <a:blip xmlns:r="http://schemas.openxmlformats.org/officeDocument/2006/relationships" r:embed="rId2"/>
                <a:stretch>
                  <a:fillRect/>
                </a:stretch>
              </a:blipFill>
              <a:ln>
                <a:noFill/>
              </a:ln>
            </c:spPr>
            <c:extLst>
              <c:ext xmlns:c16="http://schemas.microsoft.com/office/drawing/2014/chart" uri="{C3380CC4-5D6E-409C-BE32-E72D297353CC}">
                <c16:uniqueId val="{00000001-4F33-D14D-A0FB-EE5BE19EAA62}"/>
              </c:ext>
            </c:extLst>
          </c:dPt>
          <c:dPt>
            <c:idx val="1"/>
            <c:invertIfNegative val="0"/>
            <c:bubble3D val="0"/>
            <c:spPr>
              <a:blipFill>
                <a:blip xmlns:r="http://schemas.openxmlformats.org/officeDocument/2006/relationships" r:embed="rId3"/>
                <a:stretch>
                  <a:fillRect/>
                </a:stretch>
              </a:blipFill>
              <a:ln>
                <a:noFill/>
              </a:ln>
            </c:spPr>
            <c:extLst>
              <c:ext xmlns:c16="http://schemas.microsoft.com/office/drawing/2014/chart" uri="{C3380CC4-5D6E-409C-BE32-E72D297353CC}">
                <c16:uniqueId val="{00000003-4F33-D14D-A0FB-EE5BE19EAA62}"/>
              </c:ext>
            </c:extLst>
          </c:dPt>
          <c:dPt>
            <c:idx val="2"/>
            <c:invertIfNegative val="0"/>
            <c:bubble3D val="0"/>
            <c:spPr>
              <a:blipFill>
                <a:blip xmlns:r="http://schemas.openxmlformats.org/officeDocument/2006/relationships" r:embed="rId4"/>
                <a:stretch>
                  <a:fillRect/>
                </a:stretch>
              </a:blipFill>
              <a:ln>
                <a:noFill/>
              </a:ln>
            </c:spPr>
            <c:extLst>
              <c:ext xmlns:c16="http://schemas.microsoft.com/office/drawing/2014/chart" uri="{C3380CC4-5D6E-409C-BE32-E72D297353CC}">
                <c16:uniqueId val="{00000005-4F33-D14D-A0FB-EE5BE19EAA62}"/>
              </c:ext>
            </c:extLst>
          </c:dPt>
          <c:dPt>
            <c:idx val="3"/>
            <c:invertIfNegative val="0"/>
            <c:bubble3D val="0"/>
            <c:spPr>
              <a:blipFill>
                <a:blip xmlns:r="http://schemas.openxmlformats.org/officeDocument/2006/relationships" r:embed="rId5"/>
                <a:stretch>
                  <a:fillRect/>
                </a:stretch>
              </a:blipFill>
              <a:ln>
                <a:noFill/>
              </a:ln>
            </c:spPr>
            <c:extLst>
              <c:ext xmlns:c16="http://schemas.microsoft.com/office/drawing/2014/chart" uri="{C3380CC4-5D6E-409C-BE32-E72D297353CC}">
                <c16:uniqueId val="{00000007-4F33-D14D-A0FB-EE5BE19EAA62}"/>
              </c:ext>
            </c:extLst>
          </c:dPt>
          <c:dPt>
            <c:idx val="4"/>
            <c:invertIfNegative val="0"/>
            <c:bubble3D val="0"/>
            <c:spPr>
              <a:blipFill>
                <a:blip xmlns:r="http://schemas.openxmlformats.org/officeDocument/2006/relationships" r:embed="rId6"/>
                <a:stretch>
                  <a:fillRect/>
                </a:stretch>
              </a:blipFill>
              <a:ln>
                <a:noFill/>
              </a:ln>
            </c:spPr>
            <c:pictureOptions>
              <c:pictureFormat val="stretch"/>
            </c:pictureOptions>
            <c:extLst>
              <c:ext xmlns:c16="http://schemas.microsoft.com/office/drawing/2014/chart" uri="{C3380CC4-5D6E-409C-BE32-E72D297353CC}">
                <c16:uniqueId val="{00000009-4F33-D14D-A0FB-EE5BE19EAA62}"/>
              </c:ext>
            </c:extLst>
          </c:dPt>
          <c:cat>
            <c:strRef>
              <c:f>Resumen!$R$1:$V$1</c:f>
              <c:strCache>
                <c:ptCount val="5"/>
                <c:pt idx="0">
                  <c:v>2. Diseño - 3. Construcción</c:v>
                </c:pt>
                <c:pt idx="1">
                  <c:v>4. Recolección/acopio</c:v>
                </c:pt>
                <c:pt idx="2">
                  <c:v>5. Procesamiento</c:v>
                </c:pt>
                <c:pt idx="3">
                  <c:v>6. Análisis</c:v>
                </c:pt>
                <c:pt idx="4">
                  <c:v>7. Difusión</c:v>
                </c:pt>
              </c:strCache>
            </c:strRef>
          </c:cat>
          <c:val>
            <c:numRef>
              <c:f>Resumen!$R$4:$V$4</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A-4F33-D14D-A0FB-EE5BE19EAA62}"/>
            </c:ext>
          </c:extLst>
        </c:ser>
        <c:ser>
          <c:idx val="1"/>
          <c:order val="2"/>
          <c:tx>
            <c:strRef>
              <c:f>Resumen!$Q$3</c:f>
              <c:strCache>
                <c:ptCount val="1"/>
                <c:pt idx="0">
                  <c:v>Avance de respuestas</c:v>
                </c:pt>
              </c:strCache>
            </c:strRef>
          </c:tx>
          <c:invertIfNegative val="0"/>
          <c:dPt>
            <c:idx val="0"/>
            <c:invertIfNegative val="0"/>
            <c:bubble3D val="0"/>
            <c:spPr>
              <a:blipFill>
                <a:blip xmlns:r="http://schemas.openxmlformats.org/officeDocument/2006/relationships" r:embed="rId7"/>
                <a:stretch>
                  <a:fillRect/>
                </a:stretch>
              </a:blipFill>
            </c:spPr>
            <c:pictureOptions>
              <c:pictureFormat val="stackScale"/>
            </c:pictureOptions>
            <c:extLst>
              <c:ext xmlns:c16="http://schemas.microsoft.com/office/drawing/2014/chart" uri="{C3380CC4-5D6E-409C-BE32-E72D297353CC}">
                <c16:uniqueId val="{0000000C-4F33-D14D-A0FB-EE5BE19EAA62}"/>
              </c:ext>
            </c:extLst>
          </c:dPt>
          <c:dPt>
            <c:idx val="1"/>
            <c:invertIfNegative val="0"/>
            <c:bubble3D val="0"/>
            <c:spPr>
              <a:blipFill>
                <a:blip xmlns:r="http://schemas.openxmlformats.org/officeDocument/2006/relationships" r:embed="rId8"/>
                <a:stretch>
                  <a:fillRect/>
                </a:stretch>
              </a:blipFill>
            </c:spPr>
            <c:pictureOptions>
              <c:pictureFormat val="stackScale"/>
            </c:pictureOptions>
            <c:extLst>
              <c:ext xmlns:c16="http://schemas.microsoft.com/office/drawing/2014/chart" uri="{C3380CC4-5D6E-409C-BE32-E72D297353CC}">
                <c16:uniqueId val="{0000000E-4F33-D14D-A0FB-EE5BE19EAA62}"/>
              </c:ext>
            </c:extLst>
          </c:dPt>
          <c:dPt>
            <c:idx val="2"/>
            <c:invertIfNegative val="0"/>
            <c:bubble3D val="0"/>
            <c:spPr>
              <a:blipFill>
                <a:blip xmlns:r="http://schemas.openxmlformats.org/officeDocument/2006/relationships" r:embed="rId9"/>
                <a:stretch>
                  <a:fillRect/>
                </a:stretch>
              </a:blipFill>
            </c:spPr>
            <c:pictureOptions>
              <c:pictureFormat val="stackScale"/>
            </c:pictureOptions>
            <c:extLst>
              <c:ext xmlns:c16="http://schemas.microsoft.com/office/drawing/2014/chart" uri="{C3380CC4-5D6E-409C-BE32-E72D297353CC}">
                <c16:uniqueId val="{00000010-4F33-D14D-A0FB-EE5BE19EAA62}"/>
              </c:ext>
            </c:extLst>
          </c:dPt>
          <c:dPt>
            <c:idx val="3"/>
            <c:invertIfNegative val="0"/>
            <c:bubble3D val="0"/>
            <c:spPr>
              <a:blipFill>
                <a:blip xmlns:r="http://schemas.openxmlformats.org/officeDocument/2006/relationships" r:embed="rId10"/>
                <a:stretch>
                  <a:fillRect/>
                </a:stretch>
              </a:blipFill>
            </c:spPr>
            <c:pictureOptions>
              <c:pictureFormat val="stackScale"/>
            </c:pictureOptions>
            <c:extLst>
              <c:ext xmlns:c16="http://schemas.microsoft.com/office/drawing/2014/chart" uri="{C3380CC4-5D6E-409C-BE32-E72D297353CC}">
                <c16:uniqueId val="{00000012-4F33-D14D-A0FB-EE5BE19EAA62}"/>
              </c:ext>
            </c:extLst>
          </c:dPt>
          <c:dPt>
            <c:idx val="4"/>
            <c:invertIfNegative val="0"/>
            <c:bubble3D val="0"/>
            <c:spPr>
              <a:blipFill>
                <a:blip xmlns:r="http://schemas.openxmlformats.org/officeDocument/2006/relationships" r:embed="rId11"/>
                <a:stretch>
                  <a:fillRect/>
                </a:stretch>
              </a:blipFill>
            </c:spPr>
            <c:pictureOptions>
              <c:pictureFormat val="stackScale"/>
            </c:pictureOptions>
            <c:extLst>
              <c:ext xmlns:c16="http://schemas.microsoft.com/office/drawing/2014/chart" uri="{C3380CC4-5D6E-409C-BE32-E72D297353CC}">
                <c16:uniqueId val="{00000014-4F33-D14D-A0FB-EE5BE19EAA62}"/>
              </c:ext>
            </c:extLst>
          </c:dPt>
          <c:dLbls>
            <c:numFmt formatCode="0%;\-0%;&quot;&quot;" sourceLinked="0"/>
            <c:spPr>
              <a:noFill/>
              <a:ln>
                <a:noFill/>
              </a:ln>
              <a:effectLst/>
            </c:spPr>
            <c:txPr>
              <a:bodyPr wrap="square" lIns="38100" tIns="19050" rIns="38100" bIns="19050" anchor="ctr" anchorCtr="0">
                <a:spAutoFit/>
              </a:bodyPr>
              <a:lstStyle/>
              <a:p>
                <a:pPr algn="ctr">
                  <a:defRPr lang="en-US"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Resumen!$R$1:$V$1</c:f>
              <c:strCache>
                <c:ptCount val="5"/>
                <c:pt idx="0">
                  <c:v>2. Diseño - 3. Construcción</c:v>
                </c:pt>
                <c:pt idx="1">
                  <c:v>4. Recolección/acopio</c:v>
                </c:pt>
                <c:pt idx="2">
                  <c:v>5. Procesamiento</c:v>
                </c:pt>
                <c:pt idx="3">
                  <c:v>6. Análisis</c:v>
                </c:pt>
                <c:pt idx="4">
                  <c:v>7. Difusión</c:v>
                </c:pt>
              </c:strCache>
            </c:strRef>
          </c:cat>
          <c:val>
            <c:numRef>
              <c:f>Resumen!$R$3:$V$3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4F33-D14D-A0FB-EE5BE19EAA62}"/>
            </c:ext>
          </c:extLst>
        </c:ser>
        <c:dLbls>
          <c:showLegendKey val="0"/>
          <c:showVal val="0"/>
          <c:showCatName val="0"/>
          <c:showSerName val="0"/>
          <c:showPercent val="0"/>
          <c:showBubbleSize val="0"/>
        </c:dLbls>
        <c:gapWidth val="50"/>
        <c:overlap val="100"/>
        <c:axId val="555139199"/>
        <c:axId val="717867679"/>
      </c:barChart>
      <c:lineChart>
        <c:grouping val="percentStacked"/>
        <c:varyColors val="0"/>
        <c:ser>
          <c:idx val="0"/>
          <c:order val="0"/>
          <c:tx>
            <c:strRef>
              <c:f>Resumen!$Q$5</c:f>
              <c:strCache>
                <c:ptCount val="1"/>
                <c:pt idx="0">
                  <c:v>Indicadores que aplican a la operación</c:v>
                </c:pt>
              </c:strCache>
            </c:strRef>
          </c:tx>
          <c:spPr>
            <a:ln w="19050">
              <a:noFill/>
            </a:ln>
          </c:spPr>
          <c:marker>
            <c:symbol val="picture"/>
            <c:spPr>
              <a:blipFill>
                <a:blip xmlns:r="http://schemas.openxmlformats.org/officeDocument/2006/relationships" r:embed="rId12"/>
                <a:stretch>
                  <a:fillRect/>
                </a:stretch>
              </a:blipFill>
              <a:ln w="25400" cap="rnd">
                <a:noFill/>
                <a:round/>
              </a:ln>
              <a:effectLst/>
            </c:spPr>
          </c:marker>
          <c:dLbls>
            <c:numFmt formatCode="#&quot;&quot;" sourceLinked="0"/>
            <c:spPr>
              <a:noFill/>
              <a:ln>
                <a:noFill/>
              </a:ln>
              <a:effectLst/>
            </c:spPr>
            <c:txPr>
              <a:bodyPr wrap="square" lIns="38100" tIns="19050" rIns="38100" bIns="19050" anchor="ctr" anchorCtr="0">
                <a:spAutoFit/>
              </a:bodyPr>
              <a:lstStyle/>
              <a:p>
                <a:pPr algn="ctr">
                  <a:defRPr lang="en-US" sz="12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Resumen!$R$1:$V$1</c:f>
              <c:strCache>
                <c:ptCount val="5"/>
                <c:pt idx="0">
                  <c:v>2. Diseño - 3. Construcción</c:v>
                </c:pt>
                <c:pt idx="1">
                  <c:v>4. Recolección/acopio</c:v>
                </c:pt>
                <c:pt idx="2">
                  <c:v>5. Procesamiento</c:v>
                </c:pt>
                <c:pt idx="3">
                  <c:v>6. Análisis</c:v>
                </c:pt>
                <c:pt idx="4">
                  <c:v>7. Difusión</c:v>
                </c:pt>
              </c:strCache>
            </c:strRef>
          </c:cat>
          <c:val>
            <c:numRef>
              <c:f>Resumen!$R$5:$V$5</c:f>
              <c:numCache>
                <c:formatCode>General</c:formatCode>
                <c:ptCount val="5"/>
                <c:pt idx="0">
                  <c:v>9</c:v>
                </c:pt>
                <c:pt idx="1">
                  <c:v>18</c:v>
                </c:pt>
                <c:pt idx="2">
                  <c:v>11</c:v>
                </c:pt>
                <c:pt idx="3">
                  <c:v>5</c:v>
                </c:pt>
                <c:pt idx="4">
                  <c:v>1</c:v>
                </c:pt>
              </c:numCache>
            </c:numRef>
          </c:val>
          <c:smooth val="0"/>
          <c:extLst>
            <c:ext xmlns:c16="http://schemas.microsoft.com/office/drawing/2014/chart" uri="{C3380CC4-5D6E-409C-BE32-E72D297353CC}">
              <c16:uniqueId val="{00000016-4F33-D14D-A0FB-EE5BE19EAA62}"/>
            </c:ext>
          </c:extLst>
        </c:ser>
        <c:dLbls>
          <c:showLegendKey val="0"/>
          <c:showVal val="0"/>
          <c:showCatName val="0"/>
          <c:showSerName val="0"/>
          <c:showPercent val="0"/>
          <c:showBubbleSize val="0"/>
        </c:dLbls>
        <c:marker val="1"/>
        <c:smooth val="0"/>
        <c:axId val="2022620880"/>
        <c:axId val="2022618384"/>
      </c:lineChart>
      <c:catAx>
        <c:axId val="55513919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
        <c:noMultiLvlLbl val="0"/>
      </c:catAx>
      <c:valAx>
        <c:axId val="717867679"/>
        <c:scaling>
          <c:orientation val="minMax"/>
        </c:scaling>
        <c:delete val="1"/>
        <c:axPos val="l"/>
        <c:numFmt formatCode="0%" sourceLinked="1"/>
        <c:majorTickMark val="none"/>
        <c:minorTickMark val="none"/>
        <c:tickLblPos val="nextTo"/>
        <c:crossAx val="555139199"/>
        <c:crosses val="autoZero"/>
        <c:crossBetween val="between"/>
      </c:valAx>
      <c:valAx>
        <c:axId val="2022618384"/>
        <c:scaling>
          <c:orientation val="minMax"/>
          <c:max val="1"/>
          <c:min val="0"/>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022620880"/>
        <c:crosses val="max"/>
        <c:crossBetween val="between"/>
      </c:valAx>
      <c:catAx>
        <c:axId val="2022620880"/>
        <c:scaling>
          <c:orientation val="minMax"/>
        </c:scaling>
        <c:delete val="1"/>
        <c:axPos val="b"/>
        <c:numFmt formatCode="General" sourceLinked="1"/>
        <c:majorTickMark val="out"/>
        <c:minorTickMark val="none"/>
        <c:tickLblPos val="nextTo"/>
        <c:crossAx val="2022618384"/>
        <c:crosses val="autoZero"/>
        <c:auto val="1"/>
        <c:lblAlgn val="ctr"/>
        <c:lblOffset val="100"/>
        <c:noMultiLvlLbl val="0"/>
      </c:cat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Resumen!$V$2</c:f>
              <c:strCache>
                <c:ptCount val="1"/>
                <c:pt idx="0">
                  <c:v>7. Difusión</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2632-6A43-8BC7-21B0946AA391}"/>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2632-6A43-8BC7-21B0946AA391}"/>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2632-6A43-8BC7-21B0946AA391}"/>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2632-6A43-8BC7-21B0946AA391}"/>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2632-6A43-8BC7-21B0946AA391}"/>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2632-6A43-8BC7-21B0946AA391}"/>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2632-6A43-8BC7-21B0946AA391}"/>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2632-6A43-8BC7-21B0946AA39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Resumen!$V$9:$V$11</c:f>
              <c:strCache>
                <c:ptCount val="2"/>
                <c:pt idx="1">
                  <c:v>No reporta</c:v>
                </c:pt>
              </c:strCache>
            </c:strRef>
          </c:cat>
          <c:val>
            <c:numRef>
              <c:f>Resumen!$V$6:$V$8</c:f>
              <c:numCache>
                <c:formatCode>General</c:formatCode>
                <c:ptCount val="3"/>
                <c:pt idx="0">
                  <c:v>0</c:v>
                </c:pt>
                <c:pt idx="1">
                  <c:v>1</c:v>
                </c:pt>
                <c:pt idx="2">
                  <c:v>0</c:v>
                </c:pt>
              </c:numCache>
            </c:numRef>
          </c:val>
          <c:smooth val="0"/>
          <c:extLst>
            <c:ext xmlns:c16="http://schemas.microsoft.com/office/drawing/2014/chart" uri="{C3380CC4-5D6E-409C-BE32-E72D297353CC}">
              <c16:uniqueId val="{00000008-2632-6A43-8BC7-21B0946AA391}"/>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10"/>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292349038894932E-2"/>
          <c:y val="0.50128691290197369"/>
          <c:w val="0.9394885053834402"/>
          <c:h val="0.19638951044235964"/>
        </c:manualLayout>
      </c:layout>
      <c:lineChart>
        <c:grouping val="percentStacked"/>
        <c:varyColors val="0"/>
        <c:ser>
          <c:idx val="0"/>
          <c:order val="0"/>
          <c:spPr>
            <a:ln w="19050">
              <a:noFill/>
            </a:ln>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02B4-9F47-BDBE-8675FE43ADA0}"/>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02B4-9F47-BDBE-8675FE43ADA0}"/>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02B4-9F47-BDBE-8675FE43ADA0}"/>
              </c:ext>
            </c:extLst>
          </c:dPt>
          <c:dPt>
            <c:idx val="3"/>
            <c:marker>
              <c:symbol val="picture"/>
              <c:spPr>
                <a:blipFill>
                  <a:blip xmlns:r="http://schemas.openxmlformats.org/officeDocument/2006/relationships" r:embed="rId5"/>
                  <a:stretch>
                    <a:fillRect/>
                  </a:stretch>
                </a:blipFill>
                <a:ln w="25400" cap="rnd">
                  <a:noFill/>
                  <a:round/>
                </a:ln>
                <a:effectLst/>
              </c:spPr>
            </c:marker>
            <c:bubble3D val="0"/>
            <c:extLst>
              <c:ext xmlns:c16="http://schemas.microsoft.com/office/drawing/2014/chart" uri="{C3380CC4-5D6E-409C-BE32-E72D297353CC}">
                <c16:uniqueId val="{00000003-02B4-9F47-BDBE-8675FE43ADA0}"/>
              </c:ext>
            </c:extLst>
          </c:dPt>
          <c:dPt>
            <c:idx val="4"/>
            <c:marker>
              <c:symbol val="picture"/>
              <c:spPr>
                <a:blipFill>
                  <a:blip xmlns:r="http://schemas.openxmlformats.org/officeDocument/2006/relationships" r:embed="rId6"/>
                  <a:stretch>
                    <a:fillRect/>
                  </a:stretch>
                </a:blipFill>
                <a:ln w="25400" cap="rnd">
                  <a:noFill/>
                  <a:round/>
                </a:ln>
                <a:effectLst/>
              </c:spPr>
            </c:marker>
            <c:bubble3D val="0"/>
            <c:extLst>
              <c:ext xmlns:c16="http://schemas.microsoft.com/office/drawing/2014/chart" uri="{C3380CC4-5D6E-409C-BE32-E72D297353CC}">
                <c16:uniqueId val="{00000004-02B4-9F47-BDBE-8675FE43ADA0}"/>
              </c:ext>
            </c:extLst>
          </c:dPt>
          <c:dPt>
            <c:idx val="5"/>
            <c:marker>
              <c:symbol val="picture"/>
              <c:spPr>
                <a:blipFill>
                  <a:blip xmlns:r="http://schemas.openxmlformats.org/officeDocument/2006/relationships" r:embed="rId7"/>
                  <a:stretch>
                    <a:fillRect/>
                  </a:stretch>
                </a:blipFill>
                <a:ln w="25400" cap="rnd">
                  <a:noFill/>
                  <a:round/>
                </a:ln>
                <a:effectLst/>
              </c:spPr>
            </c:marker>
            <c:bubble3D val="0"/>
            <c:extLst>
              <c:ext xmlns:c16="http://schemas.microsoft.com/office/drawing/2014/chart" uri="{C3380CC4-5D6E-409C-BE32-E72D297353CC}">
                <c16:uniqueId val="{00000005-02B4-9F47-BDBE-8675FE43ADA0}"/>
              </c:ext>
            </c:extLst>
          </c:dPt>
          <c:dPt>
            <c:idx val="6"/>
            <c:marker>
              <c:symbol val="picture"/>
              <c:spPr>
                <a:blipFill>
                  <a:blip xmlns:r="http://schemas.openxmlformats.org/officeDocument/2006/relationships" r:embed="rId8"/>
                  <a:stretch>
                    <a:fillRect/>
                  </a:stretch>
                </a:blipFill>
                <a:ln w="25400" cap="rnd">
                  <a:noFill/>
                  <a:round/>
                </a:ln>
                <a:effectLst/>
              </c:spPr>
            </c:marker>
            <c:bubble3D val="0"/>
            <c:extLst>
              <c:ext xmlns:c16="http://schemas.microsoft.com/office/drawing/2014/chart" uri="{C3380CC4-5D6E-409C-BE32-E72D297353CC}">
                <c16:uniqueId val="{00000006-02B4-9F47-BDBE-8675FE43ADA0}"/>
              </c:ext>
            </c:extLst>
          </c:dPt>
          <c:dPt>
            <c:idx val="7"/>
            <c:marker>
              <c:symbol val="picture"/>
              <c:spPr>
                <a:blipFill>
                  <a:blip xmlns:r="http://schemas.openxmlformats.org/officeDocument/2006/relationships" r:embed="rId9"/>
                  <a:stretch>
                    <a:fillRect/>
                  </a:stretch>
                </a:blipFill>
                <a:ln w="25400" cap="rnd">
                  <a:noFill/>
                  <a:round/>
                </a:ln>
                <a:effectLst/>
              </c:spPr>
            </c:marker>
            <c:bubble3D val="0"/>
            <c:extLst>
              <c:ext xmlns:c16="http://schemas.microsoft.com/office/drawing/2014/chart" uri="{C3380CC4-5D6E-409C-BE32-E72D297353CC}">
                <c16:uniqueId val="{00000007-02B4-9F47-BDBE-8675FE43ADA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Resumen!$X$6:$X$8</c:f>
              <c:strCache>
                <c:ptCount val="2"/>
                <c:pt idx="1">
                  <c:v>No reporta</c:v>
                </c:pt>
              </c:strCache>
            </c:strRef>
          </c:cat>
          <c:val>
            <c:numRef>
              <c:f>Resumen!$W$6:$W$8</c:f>
              <c:numCache>
                <c:formatCode>General</c:formatCode>
                <c:ptCount val="3"/>
                <c:pt idx="0">
                  <c:v>0</c:v>
                </c:pt>
                <c:pt idx="1">
                  <c:v>44</c:v>
                </c:pt>
                <c:pt idx="2">
                  <c:v>0</c:v>
                </c:pt>
              </c:numCache>
            </c:numRef>
          </c:val>
          <c:smooth val="0"/>
          <c:extLst>
            <c:ext xmlns:c16="http://schemas.microsoft.com/office/drawing/2014/chart" uri="{C3380CC4-5D6E-409C-BE32-E72D297353CC}">
              <c16:uniqueId val="{00000008-02B4-9F47-BDBE-8675FE43ADA0}"/>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10"/>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Resumen!$F$2</c:f>
              <c:strCache>
                <c:ptCount val="1"/>
                <c:pt idx="0">
                  <c:v>1. Detección y análisis de necesidades</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77BF-2746-9651-B71FA8F7F398}"/>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77BF-2746-9651-B71FA8F7F398}"/>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77BF-2746-9651-B71FA8F7F398}"/>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77BF-2746-9651-B71FA8F7F398}"/>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77BF-2746-9651-B71FA8F7F398}"/>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77BF-2746-9651-B71FA8F7F398}"/>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77BF-2746-9651-B71FA8F7F398}"/>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Resumen!$F$13:$F$19</c:f>
              <c:strCache>
                <c:ptCount val="5"/>
                <c:pt idx="0">
                  <c:v>Se hace como está documentado</c:v>
                </c:pt>
                <c:pt idx="1">
                  <c:v>Se está documentando</c:v>
                </c:pt>
                <c:pt idx="2">
                  <c:v>Se hace, pero no está documentado</c:v>
                </c:pt>
                <c:pt idx="3">
                  <c:v>Está documentado, pero no se hace de esa forma</c:v>
                </c:pt>
                <c:pt idx="4">
                  <c:v>No se hace</c:v>
                </c:pt>
              </c:strCache>
            </c:strRef>
          </c:cat>
          <c:val>
            <c:numRef>
              <c:f>Resumen!$F$6:$F$12</c:f>
              <c:numCache>
                <c:formatCode>General</c:formatCode>
                <c:ptCount val="7"/>
                <c:pt idx="0">
                  <c:v>1</c:v>
                </c:pt>
                <c:pt idx="1">
                  <c:v>1</c:v>
                </c:pt>
                <c:pt idx="2">
                  <c:v>4</c:v>
                </c:pt>
                <c:pt idx="3">
                  <c:v>1</c:v>
                </c:pt>
                <c:pt idx="4">
                  <c:v>1</c:v>
                </c:pt>
                <c:pt idx="5">
                  <c:v>0</c:v>
                </c:pt>
                <c:pt idx="6">
                  <c:v>0</c:v>
                </c:pt>
              </c:numCache>
            </c:numRef>
          </c:val>
          <c:smooth val="0"/>
          <c:extLst>
            <c:ext xmlns:c16="http://schemas.microsoft.com/office/drawing/2014/chart" uri="{C3380CC4-5D6E-409C-BE32-E72D297353CC}">
              <c16:uniqueId val="{00000007-77BF-2746-9651-B71FA8F7F398}"/>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ysClr val="window" lastClr="FFFFFF">
          <a:lumMod val="85000"/>
        </a:sysClr>
      </a:solidFill>
      <a:round/>
    </a:ln>
    <a:effectLst/>
  </c:spPr>
  <c:txPr>
    <a:bodyPr/>
    <a:lstStyle/>
    <a:p>
      <a:pPr>
        <a:defRPr/>
      </a:pPr>
      <a:endParaRPr lang="es-CO"/>
    </a:p>
  </c:txPr>
  <c:printSettings>
    <c:headerFooter/>
    <c:pageMargins b="0.75" l="0.7" r="0.7" t="0.75" header="0.3" footer="0.3"/>
    <c:pageSetup/>
  </c:printSettings>
  <c:userShapes r:id="rId9"/>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14793605344779E-2"/>
          <c:y val="4.9598384901735015E-2"/>
          <c:w val="0.95378859460749232"/>
          <c:h val="0.91830870467759151"/>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0" i="0" u="none" strike="noStrike" kern="1200" cap="none" spc="50" baseline="0">
                <a:solidFill>
                  <a:schemeClr val="tx1"/>
                </a:solidFill>
                <a:latin typeface="+mn-lt"/>
                <a:ea typeface="+mn-ea"/>
                <a:cs typeface="+mn-cs"/>
              </a:defRPr>
            </a:pPr>
            <a:r>
              <a:rPr lang="es-CO" sz="2400" b="0" i="0" baseline="0">
                <a:solidFill>
                  <a:schemeClr val="tx1"/>
                </a:solidFill>
                <a:effectLst/>
              </a:rPr>
              <a:t>Porcentaje de avance en el diligenciamiento de la lista de chequeo</a:t>
            </a:r>
            <a:endParaRPr lang="es-CO" sz="2400">
              <a:solidFill>
                <a:schemeClr val="tx1"/>
              </a:solidFill>
              <a:effectLst/>
            </a:endParaRPr>
          </a:p>
        </c:rich>
      </c:tx>
      <c:layout>
        <c:manualLayout>
          <c:xMode val="edge"/>
          <c:yMode val="edge"/>
          <c:x val="0.27293533667472192"/>
          <c:y val="8.099880080581762E-3"/>
        </c:manualLayout>
      </c:layout>
      <c:overlay val="0"/>
      <c:spPr>
        <a:noFill/>
        <a:ln>
          <a:noFill/>
        </a:ln>
        <a:effectLst/>
      </c:spPr>
    </c:title>
    <c:autoTitleDeleted val="0"/>
    <c:plotArea>
      <c:layout>
        <c:manualLayout>
          <c:layoutTarget val="inner"/>
          <c:xMode val="edge"/>
          <c:yMode val="edge"/>
          <c:x val="1.2180986400216512E-2"/>
          <c:y val="0.2514937443029765"/>
          <c:w val="0.97007062487526541"/>
          <c:h val="0.56777603240065511"/>
        </c:manualLayout>
      </c:layout>
      <c:barChart>
        <c:barDir val="col"/>
        <c:grouping val="clustered"/>
        <c:varyColors val="0"/>
        <c:ser>
          <c:idx val="1"/>
          <c:order val="1"/>
          <c:tx>
            <c:strRef>
              <c:f>Resumen!$E$3</c:f>
              <c:strCache>
                <c:ptCount val="1"/>
                <c:pt idx="0">
                  <c:v>Avance de respuestas</c:v>
                </c:pt>
              </c:strCache>
            </c:strRef>
          </c:tx>
          <c:spPr>
            <a:noFill/>
            <a:ln w="25400" cap="flat" cmpd="sng" algn="ctr">
              <a:noFill/>
              <a:miter lim="800000"/>
            </a:ln>
            <a:effectLst/>
          </c:spPr>
          <c:invertIfNegative val="0"/>
          <c:dPt>
            <c:idx val="0"/>
            <c:invertIfNegative val="0"/>
            <c:bubble3D val="0"/>
            <c:spPr>
              <a:blipFill>
                <a:blip xmlns:r="http://schemas.openxmlformats.org/officeDocument/2006/relationships" r:embed="rId2"/>
                <a:stretch>
                  <a:fillRect/>
                </a:stretch>
              </a:blipFill>
              <a:ln w="25400" cap="flat" cmpd="sng" algn="ctr">
                <a:noFill/>
                <a:miter lim="800000"/>
              </a:ln>
              <a:effectLst/>
            </c:spPr>
            <c:pictureOptions>
              <c:pictureFormat val="stackScale"/>
            </c:pictureOptions>
            <c:extLst>
              <c:ext xmlns:c16="http://schemas.microsoft.com/office/drawing/2014/chart" uri="{C3380CC4-5D6E-409C-BE32-E72D297353CC}">
                <c16:uniqueId val="{00000001-6882-43C1-853E-5D49615401AE}"/>
              </c:ext>
            </c:extLst>
          </c:dPt>
          <c:dPt>
            <c:idx val="1"/>
            <c:invertIfNegative val="0"/>
            <c:bubble3D val="0"/>
            <c:spPr>
              <a:blipFill>
                <a:blip xmlns:r="http://schemas.openxmlformats.org/officeDocument/2006/relationships" r:embed="rId3"/>
                <a:stretch>
                  <a:fillRect/>
                </a:stretch>
              </a:blipFill>
              <a:ln w="25400" cap="flat" cmpd="sng" algn="ctr">
                <a:noFill/>
                <a:miter lim="800000"/>
              </a:ln>
              <a:effectLst/>
            </c:spPr>
            <c:pictureOptions>
              <c:pictureFormat val="stackScale"/>
            </c:pictureOptions>
            <c:extLst>
              <c:ext xmlns:c16="http://schemas.microsoft.com/office/drawing/2014/chart" uri="{C3380CC4-5D6E-409C-BE32-E72D297353CC}">
                <c16:uniqueId val="{00000003-6882-43C1-853E-5D49615401AE}"/>
              </c:ext>
            </c:extLst>
          </c:dPt>
          <c:dPt>
            <c:idx val="2"/>
            <c:invertIfNegative val="0"/>
            <c:bubble3D val="0"/>
            <c:spPr>
              <a:blipFill>
                <a:blip xmlns:r="http://schemas.openxmlformats.org/officeDocument/2006/relationships" r:embed="rId4"/>
                <a:stretch>
                  <a:fillRect/>
                </a:stretch>
              </a:blipFill>
              <a:ln w="25400" cap="flat" cmpd="sng" algn="ctr">
                <a:noFill/>
                <a:miter lim="800000"/>
              </a:ln>
              <a:effectLst/>
            </c:spPr>
            <c:pictureOptions>
              <c:pictureFormat val="stackScale"/>
            </c:pictureOptions>
            <c:extLst>
              <c:ext xmlns:c16="http://schemas.microsoft.com/office/drawing/2014/chart" uri="{C3380CC4-5D6E-409C-BE32-E72D297353CC}">
                <c16:uniqueId val="{00000005-6882-43C1-853E-5D49615401AE}"/>
              </c:ext>
            </c:extLst>
          </c:dPt>
          <c:dPt>
            <c:idx val="3"/>
            <c:invertIfNegative val="0"/>
            <c:bubble3D val="0"/>
            <c:spPr>
              <a:blipFill>
                <a:blip xmlns:r="http://schemas.openxmlformats.org/officeDocument/2006/relationships" r:embed="rId5"/>
                <a:stretch>
                  <a:fillRect/>
                </a:stretch>
              </a:blipFill>
              <a:ln w="25400" cap="flat" cmpd="sng" algn="ctr">
                <a:noFill/>
                <a:miter lim="800000"/>
              </a:ln>
              <a:effectLst/>
            </c:spPr>
            <c:pictureOptions>
              <c:pictureFormat val="stackScale"/>
            </c:pictureOptions>
            <c:extLst>
              <c:ext xmlns:c16="http://schemas.microsoft.com/office/drawing/2014/chart" uri="{C3380CC4-5D6E-409C-BE32-E72D297353CC}">
                <c16:uniqueId val="{00000007-6882-43C1-853E-5D49615401AE}"/>
              </c:ext>
            </c:extLst>
          </c:dPt>
          <c:dPt>
            <c:idx val="4"/>
            <c:invertIfNegative val="0"/>
            <c:bubble3D val="0"/>
            <c:spPr>
              <a:blipFill>
                <a:blip xmlns:r="http://schemas.openxmlformats.org/officeDocument/2006/relationships" r:embed="rId6"/>
                <a:stretch>
                  <a:fillRect/>
                </a:stretch>
              </a:blipFill>
              <a:ln w="25400" cap="flat" cmpd="sng" algn="ctr">
                <a:noFill/>
                <a:miter lim="800000"/>
              </a:ln>
              <a:effectLst/>
            </c:spPr>
            <c:pictureOptions>
              <c:pictureFormat val="stackScale"/>
            </c:pictureOptions>
            <c:extLst>
              <c:ext xmlns:c16="http://schemas.microsoft.com/office/drawing/2014/chart" uri="{C3380CC4-5D6E-409C-BE32-E72D297353CC}">
                <c16:uniqueId val="{00000009-6882-43C1-853E-5D49615401AE}"/>
              </c:ext>
            </c:extLst>
          </c:dPt>
          <c:dPt>
            <c:idx val="5"/>
            <c:invertIfNegative val="0"/>
            <c:bubble3D val="0"/>
            <c:spPr>
              <a:blipFill>
                <a:blip xmlns:r="http://schemas.openxmlformats.org/officeDocument/2006/relationships" r:embed="rId7"/>
                <a:stretch>
                  <a:fillRect/>
                </a:stretch>
              </a:blipFill>
              <a:ln w="25400" cap="flat" cmpd="sng" algn="ctr">
                <a:noFill/>
                <a:miter lim="800000"/>
              </a:ln>
              <a:effectLst/>
            </c:spPr>
            <c:pictureOptions>
              <c:pictureFormat val="stackScale"/>
            </c:pictureOptions>
            <c:extLst>
              <c:ext xmlns:c16="http://schemas.microsoft.com/office/drawing/2014/chart" uri="{C3380CC4-5D6E-409C-BE32-E72D297353CC}">
                <c16:uniqueId val="{0000000B-6882-43C1-853E-5D49615401AE}"/>
              </c:ext>
            </c:extLst>
          </c:dPt>
          <c:dLbls>
            <c:numFmt formatCode="0%;\-0%;&quot;&quot;" sourceLinked="0"/>
            <c:spPr>
              <a:solidFill>
                <a:sysClr val="window" lastClr="FFFFFF">
                  <a:lumMod val="95000"/>
                </a:sysClr>
              </a:solid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Resumen!$F$1:$K$1</c:f>
              <c:strCache>
                <c:ptCount val="6"/>
                <c:pt idx="0">
                  <c:v>1. Detección y análisis de necesidades</c:v>
                </c:pt>
                <c:pt idx="1">
                  <c:v>2. Diseño - 3. Construcción</c:v>
                </c:pt>
                <c:pt idx="2">
                  <c:v>4. Recolección/acopio</c:v>
                </c:pt>
                <c:pt idx="3">
                  <c:v>5. Procesamiento</c:v>
                </c:pt>
                <c:pt idx="4">
                  <c:v>6. Análisis</c:v>
                </c:pt>
                <c:pt idx="5">
                  <c:v>7. Difusión</c:v>
                </c:pt>
              </c:strCache>
            </c:strRef>
          </c:cat>
          <c:val>
            <c:numRef>
              <c:f>Resumen!$F$3:$K$3</c:f>
              <c:numCache>
                <c:formatCode>0%</c:formatCode>
                <c:ptCount val="6"/>
                <c:pt idx="0">
                  <c:v>1</c:v>
                </c:pt>
                <c:pt idx="1">
                  <c:v>8.6956521739130432E-2</c:v>
                </c:pt>
                <c:pt idx="2">
                  <c:v>0</c:v>
                </c:pt>
                <c:pt idx="3">
                  <c:v>0</c:v>
                </c:pt>
                <c:pt idx="4">
                  <c:v>0</c:v>
                </c:pt>
                <c:pt idx="5">
                  <c:v>0</c:v>
                </c:pt>
              </c:numCache>
            </c:numRef>
          </c:val>
          <c:extLst>
            <c:ext xmlns:c16="http://schemas.microsoft.com/office/drawing/2014/chart" uri="{C3380CC4-5D6E-409C-BE32-E72D297353CC}">
              <c16:uniqueId val="{0000000C-6882-43C1-853E-5D49615401AE}"/>
            </c:ext>
          </c:extLst>
        </c:ser>
        <c:ser>
          <c:idx val="2"/>
          <c:order val="2"/>
          <c:tx>
            <c:v>Total</c:v>
          </c:tx>
          <c:spPr>
            <a:noFill/>
            <a:ln w="25400" cap="flat" cmpd="sng" algn="ctr">
              <a:noFill/>
              <a:miter lim="800000"/>
            </a:ln>
            <a:effectLst/>
          </c:spPr>
          <c:invertIfNegative val="0"/>
          <c:dPt>
            <c:idx val="0"/>
            <c:invertIfNegative val="0"/>
            <c:bubble3D val="0"/>
            <c:spPr>
              <a:blipFill>
                <a:blip xmlns:r="http://schemas.openxmlformats.org/officeDocument/2006/relationships" r:embed="rId8"/>
                <a:stretch>
                  <a:fillRect/>
                </a:stretch>
              </a:blipFill>
              <a:ln w="25400" cap="flat" cmpd="sng" algn="ctr">
                <a:noFill/>
                <a:miter lim="800000"/>
              </a:ln>
              <a:effectLst/>
            </c:spPr>
            <c:extLst>
              <c:ext xmlns:c16="http://schemas.microsoft.com/office/drawing/2014/chart" uri="{C3380CC4-5D6E-409C-BE32-E72D297353CC}">
                <c16:uniqueId val="{0000000E-6882-43C1-853E-5D49615401AE}"/>
              </c:ext>
            </c:extLst>
          </c:dPt>
          <c:dPt>
            <c:idx val="1"/>
            <c:invertIfNegative val="0"/>
            <c:bubble3D val="0"/>
            <c:spPr>
              <a:blipFill>
                <a:blip xmlns:r="http://schemas.openxmlformats.org/officeDocument/2006/relationships" r:embed="rId9"/>
                <a:stretch>
                  <a:fillRect/>
                </a:stretch>
              </a:blipFill>
              <a:ln w="25400" cap="flat" cmpd="sng" algn="ctr">
                <a:noFill/>
                <a:miter lim="800000"/>
              </a:ln>
              <a:effectLst/>
            </c:spPr>
            <c:extLst>
              <c:ext xmlns:c16="http://schemas.microsoft.com/office/drawing/2014/chart" uri="{C3380CC4-5D6E-409C-BE32-E72D297353CC}">
                <c16:uniqueId val="{00000010-6882-43C1-853E-5D49615401AE}"/>
              </c:ext>
            </c:extLst>
          </c:dPt>
          <c:dPt>
            <c:idx val="2"/>
            <c:invertIfNegative val="0"/>
            <c:bubble3D val="0"/>
            <c:spPr>
              <a:blipFill>
                <a:blip xmlns:r="http://schemas.openxmlformats.org/officeDocument/2006/relationships" r:embed="rId10"/>
                <a:stretch>
                  <a:fillRect/>
                </a:stretch>
              </a:blipFill>
              <a:ln w="25400" cap="flat" cmpd="sng" algn="ctr">
                <a:noFill/>
                <a:miter lim="800000"/>
              </a:ln>
              <a:effectLst/>
            </c:spPr>
            <c:extLst>
              <c:ext xmlns:c16="http://schemas.microsoft.com/office/drawing/2014/chart" uri="{C3380CC4-5D6E-409C-BE32-E72D297353CC}">
                <c16:uniqueId val="{00000012-6882-43C1-853E-5D49615401AE}"/>
              </c:ext>
            </c:extLst>
          </c:dPt>
          <c:dPt>
            <c:idx val="3"/>
            <c:invertIfNegative val="0"/>
            <c:bubble3D val="0"/>
            <c:spPr>
              <a:blipFill>
                <a:blip xmlns:r="http://schemas.openxmlformats.org/officeDocument/2006/relationships" r:embed="rId11"/>
                <a:stretch>
                  <a:fillRect/>
                </a:stretch>
              </a:blipFill>
              <a:ln w="25400" cap="flat" cmpd="sng" algn="ctr">
                <a:noFill/>
                <a:miter lim="800000"/>
              </a:ln>
              <a:effectLst/>
            </c:spPr>
            <c:extLst>
              <c:ext xmlns:c16="http://schemas.microsoft.com/office/drawing/2014/chart" uri="{C3380CC4-5D6E-409C-BE32-E72D297353CC}">
                <c16:uniqueId val="{00000014-6882-43C1-853E-5D49615401AE}"/>
              </c:ext>
            </c:extLst>
          </c:dPt>
          <c:dPt>
            <c:idx val="4"/>
            <c:invertIfNegative val="0"/>
            <c:bubble3D val="0"/>
            <c:spPr>
              <a:blipFill>
                <a:blip xmlns:r="http://schemas.openxmlformats.org/officeDocument/2006/relationships" r:embed="rId12"/>
                <a:stretch>
                  <a:fillRect/>
                </a:stretch>
              </a:blipFill>
              <a:ln w="25400" cap="flat" cmpd="sng" algn="ctr">
                <a:noFill/>
                <a:miter lim="800000"/>
              </a:ln>
              <a:effectLst/>
            </c:spPr>
            <c:extLst>
              <c:ext xmlns:c16="http://schemas.microsoft.com/office/drawing/2014/chart" uri="{C3380CC4-5D6E-409C-BE32-E72D297353CC}">
                <c16:uniqueId val="{00000016-6882-43C1-853E-5D49615401AE}"/>
              </c:ext>
            </c:extLst>
          </c:dPt>
          <c:dPt>
            <c:idx val="5"/>
            <c:invertIfNegative val="0"/>
            <c:bubble3D val="0"/>
            <c:spPr>
              <a:blipFill>
                <a:blip xmlns:r="http://schemas.openxmlformats.org/officeDocument/2006/relationships" r:embed="rId13"/>
                <a:stretch>
                  <a:fillRect/>
                </a:stretch>
              </a:blipFill>
              <a:ln w="25400" cap="flat" cmpd="sng" algn="ctr">
                <a:noFill/>
                <a:miter lim="800000"/>
              </a:ln>
              <a:effectLst/>
            </c:spPr>
            <c:extLst>
              <c:ext xmlns:c16="http://schemas.microsoft.com/office/drawing/2014/chart" uri="{C3380CC4-5D6E-409C-BE32-E72D297353CC}">
                <c16:uniqueId val="{00000018-6882-43C1-853E-5D49615401AE}"/>
              </c:ext>
            </c:extLst>
          </c:dPt>
          <c:cat>
            <c:strRef>
              <c:f>Resumen!$F$1:$K$1</c:f>
              <c:strCache>
                <c:ptCount val="6"/>
                <c:pt idx="0">
                  <c:v>1. Detección y análisis de necesidades</c:v>
                </c:pt>
                <c:pt idx="1">
                  <c:v>2. Diseño - 3. Construcción</c:v>
                </c:pt>
                <c:pt idx="2">
                  <c:v>4. Recolección/acopio</c:v>
                </c:pt>
                <c:pt idx="3">
                  <c:v>5. Procesamiento</c:v>
                </c:pt>
                <c:pt idx="4">
                  <c:v>6. Análisis</c:v>
                </c:pt>
                <c:pt idx="5">
                  <c:v>7. Difusión</c:v>
                </c:pt>
              </c:strCache>
            </c:strRef>
          </c:cat>
          <c:val>
            <c:numRef>
              <c:f>Resumen!$F$4:$K$4</c:f>
              <c:numCache>
                <c:formatCode>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19-6882-43C1-853E-5D49615401AE}"/>
            </c:ext>
          </c:extLst>
        </c:ser>
        <c:dLbls>
          <c:showLegendKey val="0"/>
          <c:showVal val="0"/>
          <c:showCatName val="0"/>
          <c:showSerName val="0"/>
          <c:showPercent val="0"/>
          <c:showBubbleSize val="0"/>
        </c:dLbls>
        <c:gapWidth val="10"/>
        <c:overlap val="100"/>
        <c:axId val="555139199"/>
        <c:axId val="717867679"/>
      </c:barChart>
      <c:lineChart>
        <c:grouping val="percentStacked"/>
        <c:varyColors val="0"/>
        <c:ser>
          <c:idx val="0"/>
          <c:order val="0"/>
          <c:tx>
            <c:strRef>
              <c:f>Resumen!$E$5</c:f>
              <c:strCache>
                <c:ptCount val="1"/>
                <c:pt idx="0">
                  <c:v>Caracteristicas que aplican a la operación</c:v>
                </c:pt>
              </c:strCache>
            </c:strRef>
          </c:tx>
          <c:spPr>
            <a:ln w="28575" cap="rnd">
              <a:noFill/>
              <a:round/>
            </a:ln>
            <a:effectLst/>
          </c:spPr>
          <c:marker>
            <c:symbol val="picture"/>
            <c:spPr>
              <a:blipFill>
                <a:blip xmlns:r="http://schemas.openxmlformats.org/officeDocument/2006/relationships" r:embed="rId14"/>
                <a:stretch>
                  <a:fillRect/>
                </a:stretch>
              </a:blipFill>
              <a:ln w="25400" cap="rnd">
                <a:noFill/>
                <a:round/>
              </a:ln>
              <a:effectLst/>
            </c:spPr>
          </c:marker>
          <c:dPt>
            <c:idx val="0"/>
            <c:bubble3D val="0"/>
            <c:spPr>
              <a:ln w="25400" cap="flat" cmpd="sng" algn="ctr">
                <a:noFill/>
                <a:miter lim="800000"/>
              </a:ln>
              <a:effectLst/>
            </c:spPr>
            <c:extLst>
              <c:ext xmlns:c16="http://schemas.microsoft.com/office/drawing/2014/chart" uri="{C3380CC4-5D6E-409C-BE32-E72D297353CC}">
                <c16:uniqueId val="{0000001B-6882-43C1-853E-5D49615401AE}"/>
              </c:ext>
            </c:extLst>
          </c:dPt>
          <c:dPt>
            <c:idx val="1"/>
            <c:bubble3D val="0"/>
            <c:spPr>
              <a:ln w="25400" cap="flat" cmpd="sng" algn="ctr">
                <a:noFill/>
                <a:miter lim="800000"/>
              </a:ln>
              <a:effectLst/>
            </c:spPr>
            <c:extLst>
              <c:ext xmlns:c16="http://schemas.microsoft.com/office/drawing/2014/chart" uri="{C3380CC4-5D6E-409C-BE32-E72D297353CC}">
                <c16:uniqueId val="{0000001D-6882-43C1-853E-5D49615401AE}"/>
              </c:ext>
            </c:extLst>
          </c:dPt>
          <c:dPt>
            <c:idx val="2"/>
            <c:bubble3D val="0"/>
            <c:spPr>
              <a:ln w="25400" cap="flat" cmpd="sng" algn="ctr">
                <a:noFill/>
                <a:miter lim="800000"/>
              </a:ln>
              <a:effectLst/>
            </c:spPr>
            <c:extLst>
              <c:ext xmlns:c16="http://schemas.microsoft.com/office/drawing/2014/chart" uri="{C3380CC4-5D6E-409C-BE32-E72D297353CC}">
                <c16:uniqueId val="{0000001F-6882-43C1-853E-5D49615401AE}"/>
              </c:ext>
            </c:extLst>
          </c:dPt>
          <c:dPt>
            <c:idx val="3"/>
            <c:bubble3D val="0"/>
            <c:spPr>
              <a:ln w="25400" cap="flat" cmpd="sng" algn="ctr">
                <a:noFill/>
                <a:miter lim="800000"/>
              </a:ln>
              <a:effectLst/>
            </c:spPr>
            <c:extLst>
              <c:ext xmlns:c16="http://schemas.microsoft.com/office/drawing/2014/chart" uri="{C3380CC4-5D6E-409C-BE32-E72D297353CC}">
                <c16:uniqueId val="{00000021-6882-43C1-853E-5D49615401AE}"/>
              </c:ext>
            </c:extLst>
          </c:dPt>
          <c:dPt>
            <c:idx val="4"/>
            <c:bubble3D val="0"/>
            <c:spPr>
              <a:ln w="25400" cap="flat" cmpd="sng" algn="ctr">
                <a:noFill/>
                <a:miter lim="800000"/>
              </a:ln>
              <a:effectLst/>
            </c:spPr>
            <c:extLst>
              <c:ext xmlns:c16="http://schemas.microsoft.com/office/drawing/2014/chart" uri="{C3380CC4-5D6E-409C-BE32-E72D297353CC}">
                <c16:uniqueId val="{00000023-6882-43C1-853E-5D49615401AE}"/>
              </c:ext>
            </c:extLst>
          </c:dPt>
          <c:dPt>
            <c:idx val="5"/>
            <c:bubble3D val="0"/>
            <c:spPr>
              <a:ln w="25400" cap="flat" cmpd="sng" algn="ctr">
                <a:noFill/>
                <a:miter lim="800000"/>
              </a:ln>
              <a:effectLst/>
            </c:spPr>
            <c:extLst>
              <c:ext xmlns:c16="http://schemas.microsoft.com/office/drawing/2014/chart" uri="{C3380CC4-5D6E-409C-BE32-E72D297353CC}">
                <c16:uniqueId val="{00000025-6882-43C1-853E-5D49615401AE}"/>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Resumen!$F$1:$K$1</c:f>
              <c:strCache>
                <c:ptCount val="6"/>
                <c:pt idx="0">
                  <c:v>1. Detección y análisis de necesidades</c:v>
                </c:pt>
                <c:pt idx="1">
                  <c:v>2. Diseño - 3. Construcción</c:v>
                </c:pt>
                <c:pt idx="2">
                  <c:v>4. Recolección/acopio</c:v>
                </c:pt>
                <c:pt idx="3">
                  <c:v>5. Procesamiento</c:v>
                </c:pt>
                <c:pt idx="4">
                  <c:v>6. Análisis</c:v>
                </c:pt>
                <c:pt idx="5">
                  <c:v>7. Difusión</c:v>
                </c:pt>
              </c:strCache>
            </c:strRef>
          </c:cat>
          <c:val>
            <c:numRef>
              <c:f>Resumen!$F$5:$K$5</c:f>
              <c:numCache>
                <c:formatCode>General</c:formatCode>
                <c:ptCount val="6"/>
                <c:pt idx="0">
                  <c:v>8</c:v>
                </c:pt>
                <c:pt idx="1">
                  <c:v>92</c:v>
                </c:pt>
                <c:pt idx="2">
                  <c:v>24</c:v>
                </c:pt>
                <c:pt idx="3">
                  <c:v>34</c:v>
                </c:pt>
                <c:pt idx="4">
                  <c:v>23</c:v>
                </c:pt>
                <c:pt idx="5">
                  <c:v>15</c:v>
                </c:pt>
              </c:numCache>
            </c:numRef>
          </c:val>
          <c:smooth val="0"/>
          <c:extLst>
            <c:ext xmlns:c16="http://schemas.microsoft.com/office/drawing/2014/chart" uri="{C3380CC4-5D6E-409C-BE32-E72D297353CC}">
              <c16:uniqueId val="{00000026-6882-43C1-853E-5D49615401AE}"/>
            </c:ext>
          </c:extLst>
        </c:ser>
        <c:dLbls>
          <c:showLegendKey val="0"/>
          <c:showVal val="0"/>
          <c:showCatName val="0"/>
          <c:showSerName val="0"/>
          <c:showPercent val="0"/>
          <c:showBubbleSize val="0"/>
        </c:dLbls>
        <c:marker val="1"/>
        <c:smooth val="0"/>
        <c:axId val="2022620880"/>
        <c:axId val="2022618384"/>
      </c:lineChart>
      <c:catAx>
        <c:axId val="55513919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
        <c:noMultiLvlLbl val="0"/>
      </c:catAx>
      <c:valAx>
        <c:axId val="717867679"/>
        <c:scaling>
          <c:orientation val="minMax"/>
        </c:scaling>
        <c:delete val="1"/>
        <c:axPos val="l"/>
        <c:numFmt formatCode="0%" sourceLinked="1"/>
        <c:majorTickMark val="none"/>
        <c:minorTickMark val="none"/>
        <c:tickLblPos val="nextTo"/>
        <c:crossAx val="555139199"/>
        <c:crosses val="autoZero"/>
        <c:crossBetween val="between"/>
      </c:valAx>
      <c:valAx>
        <c:axId val="2022618384"/>
        <c:scaling>
          <c:orientation val="minMax"/>
          <c:max val="1"/>
          <c:min val="0"/>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022620880"/>
        <c:crosses val="max"/>
        <c:crossBetween val="between"/>
      </c:valAx>
      <c:catAx>
        <c:axId val="2022620880"/>
        <c:scaling>
          <c:orientation val="minMax"/>
        </c:scaling>
        <c:delete val="1"/>
        <c:axPos val="b"/>
        <c:numFmt formatCode="General" sourceLinked="1"/>
        <c:majorTickMark val="out"/>
        <c:minorTickMark val="none"/>
        <c:tickLblPos val="nextTo"/>
        <c:crossAx val="2022618384"/>
        <c:crosses val="autoZero"/>
        <c:auto val="1"/>
        <c:lblAlgn val="ctr"/>
        <c:lblOffset val="100"/>
        <c:noMultiLvlLbl val="0"/>
      </c:cat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Resumen!$K$2</c:f>
              <c:strCache>
                <c:ptCount val="1"/>
                <c:pt idx="0">
                  <c:v>7. Difusión</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21F-47E8-BBCA-AE66CFE2600F}"/>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21F-47E8-BBCA-AE66CFE2600F}"/>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21F-47E8-BBCA-AE66CFE2600F}"/>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921F-47E8-BBCA-AE66CFE2600F}"/>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921F-47E8-BBCA-AE66CFE2600F}"/>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921F-47E8-BBCA-AE66CFE2600F}"/>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2F98-0947-B223-A950B6D86137}"/>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Resumen!$K$13:$K$19</c:f>
              <c:strCache>
                <c:ptCount val="6"/>
                <c:pt idx="5">
                  <c:v>No reporta estado</c:v>
                </c:pt>
              </c:strCache>
            </c:strRef>
          </c:cat>
          <c:val>
            <c:numRef>
              <c:f>Resumen!$K$6:$K$12</c:f>
              <c:numCache>
                <c:formatCode>General</c:formatCode>
                <c:ptCount val="7"/>
                <c:pt idx="0">
                  <c:v>0</c:v>
                </c:pt>
                <c:pt idx="1">
                  <c:v>0</c:v>
                </c:pt>
                <c:pt idx="2">
                  <c:v>0</c:v>
                </c:pt>
                <c:pt idx="3">
                  <c:v>0</c:v>
                </c:pt>
                <c:pt idx="4">
                  <c:v>0</c:v>
                </c:pt>
                <c:pt idx="5">
                  <c:v>15</c:v>
                </c:pt>
                <c:pt idx="6">
                  <c:v>0</c:v>
                </c:pt>
              </c:numCache>
            </c:numRef>
          </c:val>
          <c:smooth val="0"/>
          <c:extLst>
            <c:ext xmlns:c16="http://schemas.microsoft.com/office/drawing/2014/chart" uri="{C3380CC4-5D6E-409C-BE32-E72D297353CC}">
              <c16:uniqueId val="{00000008-921F-47E8-BBCA-AE66CFE2600F}"/>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72612106035541E-2"/>
          <c:y val="0.53920765391484604"/>
          <c:w val="0.9394885053834402"/>
          <c:h val="0.19638951044235964"/>
        </c:manualLayout>
      </c:layout>
      <c:lineChart>
        <c:grouping val="percentStacked"/>
        <c:varyColors val="0"/>
        <c:ser>
          <c:idx val="0"/>
          <c:order val="0"/>
          <c:tx>
            <c:strRef>
              <c:f>Resumen!$G$2</c:f>
              <c:strCache>
                <c:ptCount val="1"/>
                <c:pt idx="0">
                  <c:v>2. Diseño - 3. Construcción</c:v>
                </c:pt>
              </c:strCache>
            </c:strRef>
          </c:tx>
          <c:spPr>
            <a:ln w="28575" cap="rnd">
              <a:noFill/>
              <a:round/>
            </a:ln>
            <a:effectLst/>
          </c:spPr>
          <c:marker>
            <c:symbol val="circle"/>
            <c:size val="6"/>
            <c:spPr>
              <a:noFill/>
              <a:ln w="19050" cap="rnd">
                <a:solidFill>
                  <a:schemeClr val="accent1"/>
                </a:solidFill>
                <a:round/>
              </a:ln>
              <a:effectLst/>
            </c:spPr>
          </c:marker>
          <c:dPt>
            <c:idx val="0"/>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0-921F-47E8-BBCA-AE66CFE2600F}"/>
              </c:ext>
            </c:extLst>
          </c:dPt>
          <c:dPt>
            <c:idx val="1"/>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1-921F-47E8-BBCA-AE66CFE2600F}"/>
              </c:ext>
            </c:extLst>
          </c:dPt>
          <c:dPt>
            <c:idx val="2"/>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2-921F-47E8-BBCA-AE66CFE2600F}"/>
              </c:ext>
            </c:extLst>
          </c:dPt>
          <c:dPt>
            <c:idx val="3"/>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3-921F-47E8-BBCA-AE66CFE2600F}"/>
              </c:ext>
            </c:extLst>
          </c:dPt>
          <c:dPt>
            <c:idx val="4"/>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4-921F-47E8-BBCA-AE66CFE2600F}"/>
              </c:ext>
            </c:extLst>
          </c:dPt>
          <c:dPt>
            <c:idx val="5"/>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5-921F-47E8-BBCA-AE66CFE2600F}"/>
              </c:ext>
            </c:extLst>
          </c:dPt>
          <c:dPt>
            <c:idx val="6"/>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6-D6E9-B642-9E46-40888F704617}"/>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2">
                        <a:lumMod val="50000"/>
                      </a:schemeClr>
                    </a:solidFill>
                    <a:latin typeface="Segoe UI" panose="020B0502040204020203" pitchFamily="34" charset="0"/>
                    <a:ea typeface="+mn-ea"/>
                    <a:cs typeface="Segoe UI" panose="020B0502040204020203"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Resumen!$G$13:$G$19</c:f>
              <c:strCache>
                <c:ptCount val="6"/>
                <c:pt idx="2">
                  <c:v>Se hace, pero no está documentado</c:v>
                </c:pt>
                <c:pt idx="5">
                  <c:v>No reporta estado</c:v>
                </c:pt>
              </c:strCache>
            </c:strRef>
          </c:cat>
          <c:val>
            <c:numRef>
              <c:f>Resumen!$G$6:$G$12</c:f>
              <c:numCache>
                <c:formatCode>General</c:formatCode>
                <c:ptCount val="7"/>
                <c:pt idx="0">
                  <c:v>0</c:v>
                </c:pt>
                <c:pt idx="1">
                  <c:v>0</c:v>
                </c:pt>
                <c:pt idx="2">
                  <c:v>8</c:v>
                </c:pt>
                <c:pt idx="3">
                  <c:v>0</c:v>
                </c:pt>
                <c:pt idx="4">
                  <c:v>0</c:v>
                </c:pt>
                <c:pt idx="5">
                  <c:v>84</c:v>
                </c:pt>
                <c:pt idx="6">
                  <c:v>0</c:v>
                </c:pt>
              </c:numCache>
            </c:numRef>
          </c:val>
          <c:smooth val="0"/>
          <c:extLst>
            <c:ext xmlns:c16="http://schemas.microsoft.com/office/drawing/2014/chart" uri="{C3380CC4-5D6E-409C-BE32-E72D297353CC}">
              <c16:uniqueId val="{00000008-921F-47E8-BBCA-AE66CFE2600F}"/>
            </c:ext>
          </c:extLst>
        </c:ser>
        <c:dLbls>
          <c:showLegendKey val="0"/>
          <c:showVal val="1"/>
          <c:showCatName val="0"/>
          <c:showSerName val="0"/>
          <c:showPercent val="0"/>
          <c:showBubbleSize val="0"/>
        </c:dLbls>
        <c:marker val="1"/>
        <c:smooth val="0"/>
        <c:axId val="555139199"/>
        <c:axId val="717867679"/>
      </c:lineChart>
      <c:catAx>
        <c:axId val="555139199"/>
        <c:scaling>
          <c:orientation val="minMax"/>
        </c:scaling>
        <c:delete val="0"/>
        <c:axPos val="b"/>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crossAx val="717867679"/>
        <c:crosses val="autoZero"/>
        <c:auto val="1"/>
        <c:lblAlgn val="ctr"/>
        <c:lblOffset val="1000"/>
        <c:noMultiLvlLbl val="0"/>
      </c:catAx>
      <c:valAx>
        <c:axId val="717867679"/>
        <c:scaling>
          <c:orientation val="minMax"/>
          <c:max val="3"/>
          <c:min val="1"/>
        </c:scaling>
        <c:delete val="0"/>
        <c:axPos val="l"/>
        <c:numFmt formatCode="0%" sourceLinked="1"/>
        <c:majorTickMark val="none"/>
        <c:minorTickMark val="none"/>
        <c:tickLblPos val="none"/>
        <c:spPr>
          <a:ln>
            <a:noFill/>
          </a:ln>
        </c:spPr>
        <c:crossAx val="555139199"/>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9"/>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image" Target="../media/image7.svg"/><Relationship Id="rId13" Type="http://schemas.openxmlformats.org/officeDocument/2006/relationships/image" Target="../media/image10.png"/><Relationship Id="rId3" Type="http://schemas.openxmlformats.org/officeDocument/2006/relationships/image" Target="../media/image3.svg"/><Relationship Id="rId7" Type="http://schemas.openxmlformats.org/officeDocument/2006/relationships/image" Target="../media/image6.png"/><Relationship Id="rId12" Type="http://schemas.openxmlformats.org/officeDocument/2006/relationships/hyperlink" Target="#Graficos_Indicadores!A1"/><Relationship Id="rId17" Type="http://schemas.openxmlformats.org/officeDocument/2006/relationships/image" Target="../media/image13.svg"/><Relationship Id="rId2" Type="http://schemas.openxmlformats.org/officeDocument/2006/relationships/image" Target="../media/image2.png"/><Relationship Id="rId16"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5.svg"/><Relationship Id="rId11" Type="http://schemas.openxmlformats.org/officeDocument/2006/relationships/image" Target="../media/image9.svg"/><Relationship Id="rId5" Type="http://schemas.openxmlformats.org/officeDocument/2006/relationships/image" Target="../media/image4.png"/><Relationship Id="rId15" Type="http://schemas.openxmlformats.org/officeDocument/2006/relationships/hyperlink" Target="#Indicadores!A1"/><Relationship Id="rId10" Type="http://schemas.openxmlformats.org/officeDocument/2006/relationships/image" Target="../media/image8.png"/><Relationship Id="rId4" Type="http://schemas.openxmlformats.org/officeDocument/2006/relationships/hyperlink" Target="#ListasChequeo!A1"/><Relationship Id="rId9" Type="http://schemas.openxmlformats.org/officeDocument/2006/relationships/hyperlink" Target="#Graficos_Lista!A1"/><Relationship Id="rId14" Type="http://schemas.openxmlformats.org/officeDocument/2006/relationships/image" Target="../media/image11.svg"/></Relationships>
</file>

<file path=xl/drawings/_rels/drawing11.xml.rels><?xml version="1.0" encoding="UTF-8" standalone="yes"?>
<Relationships xmlns="http://schemas.openxmlformats.org/package/2006/relationships"><Relationship Id="rId8" Type="http://schemas.openxmlformats.org/officeDocument/2006/relationships/image" Target="../media/image62.svg"/><Relationship Id="rId3" Type="http://schemas.openxmlformats.org/officeDocument/2006/relationships/hyperlink" Target="#Graficos_Lista!A1"/><Relationship Id="rId7"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image" Target="../media/image14.png"/><Relationship Id="rId6" Type="http://schemas.openxmlformats.org/officeDocument/2006/relationships/image" Target="../media/image65.svg"/><Relationship Id="rId5" Type="http://schemas.openxmlformats.org/officeDocument/2006/relationships/image" Target="../media/image64.png"/><Relationship Id="rId4" Type="http://schemas.openxmlformats.org/officeDocument/2006/relationships/hyperlink" Target="#Graficos!A1"/></Relationships>
</file>

<file path=xl/drawings/_rels/drawing12.xml.rels><?xml version="1.0" encoding="UTF-8" standalone="yes"?>
<Relationships xmlns="http://schemas.openxmlformats.org/package/2006/relationships"><Relationship Id="rId8" Type="http://schemas.openxmlformats.org/officeDocument/2006/relationships/hyperlink" Target="#Graficos_Lista!A1"/><Relationship Id="rId13" Type="http://schemas.openxmlformats.org/officeDocument/2006/relationships/image" Target="../media/image21.svg"/><Relationship Id="rId18" Type="http://schemas.openxmlformats.org/officeDocument/2006/relationships/image" Target="../media/image24.png"/><Relationship Id="rId3" Type="http://schemas.openxmlformats.org/officeDocument/2006/relationships/image" Target="../media/image13.svg"/><Relationship Id="rId7" Type="http://schemas.openxmlformats.org/officeDocument/2006/relationships/image" Target="../media/image17.svg"/><Relationship Id="rId12" Type="http://schemas.openxmlformats.org/officeDocument/2006/relationships/image" Target="../media/image20.png"/><Relationship Id="rId17" Type="http://schemas.openxmlformats.org/officeDocument/2006/relationships/hyperlink" Target="#Indice!A1"/><Relationship Id="rId2" Type="http://schemas.openxmlformats.org/officeDocument/2006/relationships/image" Target="../media/image12.png"/><Relationship Id="rId16" Type="http://schemas.openxmlformats.org/officeDocument/2006/relationships/image" Target="../media/image23.svg"/><Relationship Id="rId1" Type="http://schemas.openxmlformats.org/officeDocument/2006/relationships/image" Target="../media/image14.png"/><Relationship Id="rId6" Type="http://schemas.openxmlformats.org/officeDocument/2006/relationships/image" Target="../media/image16.png"/><Relationship Id="rId11" Type="http://schemas.openxmlformats.org/officeDocument/2006/relationships/hyperlink" Target="#Indicadores!A1"/><Relationship Id="rId5" Type="http://schemas.openxmlformats.org/officeDocument/2006/relationships/hyperlink" Target="#ListasChequeo!A1"/><Relationship Id="rId15" Type="http://schemas.openxmlformats.org/officeDocument/2006/relationships/image" Target="../media/image22.png"/><Relationship Id="rId10" Type="http://schemas.openxmlformats.org/officeDocument/2006/relationships/image" Target="../media/image19.svg"/><Relationship Id="rId19" Type="http://schemas.openxmlformats.org/officeDocument/2006/relationships/image" Target="../media/image25.svg"/><Relationship Id="rId4" Type="http://schemas.openxmlformats.org/officeDocument/2006/relationships/image" Target="../media/image15.png"/><Relationship Id="rId9" Type="http://schemas.openxmlformats.org/officeDocument/2006/relationships/image" Target="../media/image18.png"/><Relationship Id="rId14" Type="http://schemas.openxmlformats.org/officeDocument/2006/relationships/hyperlink" Target="#Graficos_Indicadores!A1"/></Relationships>
</file>

<file path=xl/drawings/_rels/drawing13.xml.rels><?xml version="1.0" encoding="UTF-8" standalone="yes"?>
<Relationships xmlns="http://schemas.openxmlformats.org/package/2006/relationships"><Relationship Id="rId8" Type="http://schemas.openxmlformats.org/officeDocument/2006/relationships/image" Target="../media/image74.svg"/><Relationship Id="rId3" Type="http://schemas.openxmlformats.org/officeDocument/2006/relationships/hyperlink" Target="#Graficos_Indicadores!A1"/><Relationship Id="rId7" Type="http://schemas.openxmlformats.org/officeDocument/2006/relationships/image" Target="../media/image73.png"/><Relationship Id="rId2" Type="http://schemas.openxmlformats.org/officeDocument/2006/relationships/chart" Target="../charts/chart16.xml"/><Relationship Id="rId1" Type="http://schemas.openxmlformats.org/officeDocument/2006/relationships/image" Target="../media/image14.png"/><Relationship Id="rId6" Type="http://schemas.openxmlformats.org/officeDocument/2006/relationships/image" Target="../media/image65.svg"/><Relationship Id="rId5" Type="http://schemas.openxmlformats.org/officeDocument/2006/relationships/image" Target="../media/image64.png"/><Relationship Id="rId4" Type="http://schemas.openxmlformats.org/officeDocument/2006/relationships/hyperlink" Target="#Graficos!A1"/></Relationships>
</file>

<file path=xl/drawings/_rels/drawing14.xml.rels><?xml version="1.0" encoding="UTF-8" standalone="yes"?>
<Relationships xmlns="http://schemas.openxmlformats.org/package/2006/relationships"><Relationship Id="rId13" Type="http://schemas.openxmlformats.org/officeDocument/2006/relationships/image" Target="../media/image73.png"/><Relationship Id="rId18" Type="http://schemas.openxmlformats.org/officeDocument/2006/relationships/image" Target="../media/image78.svg"/><Relationship Id="rId26" Type="http://schemas.openxmlformats.org/officeDocument/2006/relationships/hyperlink" Target="#Indicadores!A1"/><Relationship Id="rId21" Type="http://schemas.openxmlformats.org/officeDocument/2006/relationships/image" Target="../media/image16.png"/><Relationship Id="rId34" Type="http://schemas.openxmlformats.org/officeDocument/2006/relationships/image" Target="../media/image25.svg"/><Relationship Id="rId7" Type="http://schemas.openxmlformats.org/officeDocument/2006/relationships/chart" Target="../charts/chart22.xml"/><Relationship Id="rId12" Type="http://schemas.openxmlformats.org/officeDocument/2006/relationships/hyperlink" Target="#ReporteIndicadores!A1"/><Relationship Id="rId17" Type="http://schemas.openxmlformats.org/officeDocument/2006/relationships/image" Target="../media/image10.png"/><Relationship Id="rId25" Type="http://schemas.openxmlformats.org/officeDocument/2006/relationships/image" Target="../media/image19.svg"/><Relationship Id="rId33" Type="http://schemas.openxmlformats.org/officeDocument/2006/relationships/image" Target="../media/image24.png"/><Relationship Id="rId38" Type="http://schemas.openxmlformats.org/officeDocument/2006/relationships/chart" Target="../charts/chart29.xml"/><Relationship Id="rId2" Type="http://schemas.openxmlformats.org/officeDocument/2006/relationships/chart" Target="../charts/chart17.xml"/><Relationship Id="rId16" Type="http://schemas.openxmlformats.org/officeDocument/2006/relationships/image" Target="../media/image9.svg"/><Relationship Id="rId20" Type="http://schemas.openxmlformats.org/officeDocument/2006/relationships/hyperlink" Target="#ListasChequeo!A1"/><Relationship Id="rId29" Type="http://schemas.openxmlformats.org/officeDocument/2006/relationships/hyperlink" Target="#Graficos_Indicadores!A1"/><Relationship Id="rId1" Type="http://schemas.openxmlformats.org/officeDocument/2006/relationships/image" Target="../media/image14.png"/><Relationship Id="rId6" Type="http://schemas.openxmlformats.org/officeDocument/2006/relationships/chart" Target="../charts/chart21.xml"/><Relationship Id="rId11" Type="http://schemas.openxmlformats.org/officeDocument/2006/relationships/chart" Target="../charts/chart26.xml"/><Relationship Id="rId24" Type="http://schemas.openxmlformats.org/officeDocument/2006/relationships/image" Target="../media/image18.png"/><Relationship Id="rId32" Type="http://schemas.openxmlformats.org/officeDocument/2006/relationships/hyperlink" Target="#Indice!A1"/><Relationship Id="rId37" Type="http://schemas.openxmlformats.org/officeDocument/2006/relationships/hyperlink" Target="#ReporteIndicador!A1"/><Relationship Id="rId5" Type="http://schemas.openxmlformats.org/officeDocument/2006/relationships/chart" Target="../charts/chart20.xml"/><Relationship Id="rId15" Type="http://schemas.openxmlformats.org/officeDocument/2006/relationships/image" Target="../media/image8.png"/><Relationship Id="rId23" Type="http://schemas.openxmlformats.org/officeDocument/2006/relationships/hyperlink" Target="#Graficos_Lista!A1"/><Relationship Id="rId28" Type="http://schemas.openxmlformats.org/officeDocument/2006/relationships/image" Target="../media/image21.svg"/><Relationship Id="rId36" Type="http://schemas.openxmlformats.org/officeDocument/2006/relationships/chart" Target="../charts/chart28.xml"/><Relationship Id="rId10" Type="http://schemas.openxmlformats.org/officeDocument/2006/relationships/chart" Target="../charts/chart25.xml"/><Relationship Id="rId19" Type="http://schemas.openxmlformats.org/officeDocument/2006/relationships/image" Target="../media/image15.png"/><Relationship Id="rId31" Type="http://schemas.openxmlformats.org/officeDocument/2006/relationships/image" Target="../media/image23.svg"/><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image" Target="../media/image74.svg"/><Relationship Id="rId22" Type="http://schemas.openxmlformats.org/officeDocument/2006/relationships/image" Target="../media/image17.svg"/><Relationship Id="rId27" Type="http://schemas.openxmlformats.org/officeDocument/2006/relationships/image" Target="../media/image20.png"/><Relationship Id="rId30" Type="http://schemas.openxmlformats.org/officeDocument/2006/relationships/image" Target="../media/image22.png"/><Relationship Id="rId35" Type="http://schemas.openxmlformats.org/officeDocument/2006/relationships/chart" Target="../charts/chart27.xml"/><Relationship Id="rId8" Type="http://schemas.openxmlformats.org/officeDocument/2006/relationships/chart" Target="../charts/chart23.xml"/><Relationship Id="rId3"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9.svg"/><Relationship Id="rId1" Type="http://schemas.openxmlformats.org/officeDocument/2006/relationships/image" Target="../media/image4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7.svg"/><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8" Type="http://schemas.openxmlformats.org/officeDocument/2006/relationships/hyperlink" Target="#Graficos_Lista!A1"/><Relationship Id="rId13" Type="http://schemas.openxmlformats.org/officeDocument/2006/relationships/image" Target="../media/image21.svg"/><Relationship Id="rId18" Type="http://schemas.openxmlformats.org/officeDocument/2006/relationships/image" Target="../media/image24.png"/><Relationship Id="rId3" Type="http://schemas.openxmlformats.org/officeDocument/2006/relationships/image" Target="../media/image5.svg"/><Relationship Id="rId7" Type="http://schemas.openxmlformats.org/officeDocument/2006/relationships/image" Target="../media/image17.svg"/><Relationship Id="rId12" Type="http://schemas.openxmlformats.org/officeDocument/2006/relationships/image" Target="../media/image20.png"/><Relationship Id="rId17" Type="http://schemas.openxmlformats.org/officeDocument/2006/relationships/hyperlink" Target="#Indice!A1"/><Relationship Id="rId2" Type="http://schemas.openxmlformats.org/officeDocument/2006/relationships/image" Target="../media/image4.png"/><Relationship Id="rId16" Type="http://schemas.openxmlformats.org/officeDocument/2006/relationships/image" Target="../media/image23.svg"/><Relationship Id="rId1" Type="http://schemas.openxmlformats.org/officeDocument/2006/relationships/image" Target="../media/image14.png"/><Relationship Id="rId6" Type="http://schemas.openxmlformats.org/officeDocument/2006/relationships/image" Target="../media/image16.png"/><Relationship Id="rId11" Type="http://schemas.openxmlformats.org/officeDocument/2006/relationships/hyperlink" Target="#Indicadores!A1"/><Relationship Id="rId5" Type="http://schemas.openxmlformats.org/officeDocument/2006/relationships/hyperlink" Target="#ListasChequeo!A1"/><Relationship Id="rId15" Type="http://schemas.openxmlformats.org/officeDocument/2006/relationships/image" Target="../media/image22.png"/><Relationship Id="rId10" Type="http://schemas.openxmlformats.org/officeDocument/2006/relationships/image" Target="../media/image19.svg"/><Relationship Id="rId19" Type="http://schemas.openxmlformats.org/officeDocument/2006/relationships/image" Target="../media/image25.svg"/><Relationship Id="rId4" Type="http://schemas.openxmlformats.org/officeDocument/2006/relationships/image" Target="../media/image15.png"/><Relationship Id="rId9" Type="http://schemas.openxmlformats.org/officeDocument/2006/relationships/image" Target="../media/image18.png"/><Relationship Id="rId14" Type="http://schemas.openxmlformats.org/officeDocument/2006/relationships/hyperlink" Target="#Graficos_Indicadores!A1"/></Relationships>
</file>

<file path=xl/drawings/_rels/drawing21.xml.rels><?xml version="1.0" encoding="UTF-8" standalone="yes"?>
<Relationships xmlns="http://schemas.openxmlformats.org/package/2006/relationships"><Relationship Id="rId13" Type="http://schemas.openxmlformats.org/officeDocument/2006/relationships/image" Target="../media/image53.svg"/><Relationship Id="rId18" Type="http://schemas.openxmlformats.org/officeDocument/2006/relationships/chart" Target="../charts/chart37.xml"/><Relationship Id="rId26" Type="http://schemas.openxmlformats.org/officeDocument/2006/relationships/image" Target="../media/image89.png"/><Relationship Id="rId39" Type="http://schemas.openxmlformats.org/officeDocument/2006/relationships/chart" Target="../charts/chart46.xml"/><Relationship Id="rId21" Type="http://schemas.openxmlformats.org/officeDocument/2006/relationships/chart" Target="../charts/chart40.xml"/><Relationship Id="rId34" Type="http://schemas.openxmlformats.org/officeDocument/2006/relationships/chart" Target="../charts/chart43.xml"/><Relationship Id="rId42" Type="http://schemas.openxmlformats.org/officeDocument/2006/relationships/image" Target="../media/image105.png"/><Relationship Id="rId7" Type="http://schemas.openxmlformats.org/officeDocument/2006/relationships/chart" Target="../charts/chart36.xml"/><Relationship Id="rId2" Type="http://schemas.openxmlformats.org/officeDocument/2006/relationships/chart" Target="../charts/chart31.xml"/><Relationship Id="rId16" Type="http://schemas.openxmlformats.org/officeDocument/2006/relationships/image" Target="../media/image46.png"/><Relationship Id="rId29" Type="http://schemas.openxmlformats.org/officeDocument/2006/relationships/image" Target="../media/image92.svg"/><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image" Target="../media/image51.svg"/><Relationship Id="rId24" Type="http://schemas.openxmlformats.org/officeDocument/2006/relationships/image" Target="../media/image87.png"/><Relationship Id="rId32" Type="http://schemas.openxmlformats.org/officeDocument/2006/relationships/chart" Target="../charts/chart41.xml"/><Relationship Id="rId37" Type="http://schemas.openxmlformats.org/officeDocument/2006/relationships/image" Target="../media/image95.png"/><Relationship Id="rId40" Type="http://schemas.openxmlformats.org/officeDocument/2006/relationships/image" Target="../media/image103.png"/><Relationship Id="rId45" Type="http://schemas.openxmlformats.org/officeDocument/2006/relationships/image" Target="../media/image108.svg"/><Relationship Id="rId5" Type="http://schemas.openxmlformats.org/officeDocument/2006/relationships/chart" Target="../charts/chart34.xml"/><Relationship Id="rId15" Type="http://schemas.openxmlformats.org/officeDocument/2006/relationships/image" Target="../media/image55.svg"/><Relationship Id="rId23" Type="http://schemas.openxmlformats.org/officeDocument/2006/relationships/image" Target="../media/image86.svg"/><Relationship Id="rId28" Type="http://schemas.openxmlformats.org/officeDocument/2006/relationships/image" Target="../media/image91.png"/><Relationship Id="rId36" Type="http://schemas.openxmlformats.org/officeDocument/2006/relationships/chart" Target="../charts/chart45.xml"/><Relationship Id="rId10" Type="http://schemas.openxmlformats.org/officeDocument/2006/relationships/image" Target="../media/image50.png"/><Relationship Id="rId19" Type="http://schemas.openxmlformats.org/officeDocument/2006/relationships/chart" Target="../charts/chart38.xml"/><Relationship Id="rId31" Type="http://schemas.openxmlformats.org/officeDocument/2006/relationships/image" Target="../media/image94.svg"/><Relationship Id="rId44" Type="http://schemas.openxmlformats.org/officeDocument/2006/relationships/image" Target="../media/image107.png"/><Relationship Id="rId4" Type="http://schemas.openxmlformats.org/officeDocument/2006/relationships/chart" Target="../charts/chart33.xml"/><Relationship Id="rId9" Type="http://schemas.openxmlformats.org/officeDocument/2006/relationships/image" Target="../media/image61.svg"/><Relationship Id="rId14" Type="http://schemas.openxmlformats.org/officeDocument/2006/relationships/image" Target="../media/image54.png"/><Relationship Id="rId22" Type="http://schemas.openxmlformats.org/officeDocument/2006/relationships/image" Target="../media/image85.png"/><Relationship Id="rId27" Type="http://schemas.openxmlformats.org/officeDocument/2006/relationships/image" Target="../media/image90.svg"/><Relationship Id="rId30" Type="http://schemas.openxmlformats.org/officeDocument/2006/relationships/image" Target="../media/image93.png"/><Relationship Id="rId35" Type="http://schemas.openxmlformats.org/officeDocument/2006/relationships/chart" Target="../charts/chart44.xml"/><Relationship Id="rId43" Type="http://schemas.openxmlformats.org/officeDocument/2006/relationships/image" Target="../media/image106.svg"/><Relationship Id="rId8" Type="http://schemas.openxmlformats.org/officeDocument/2006/relationships/image" Target="../media/image60.png"/><Relationship Id="rId3" Type="http://schemas.openxmlformats.org/officeDocument/2006/relationships/chart" Target="../charts/chart32.xml"/><Relationship Id="rId12" Type="http://schemas.openxmlformats.org/officeDocument/2006/relationships/image" Target="../media/image52.png"/><Relationship Id="rId17" Type="http://schemas.openxmlformats.org/officeDocument/2006/relationships/image" Target="../media/image47.svg"/><Relationship Id="rId25" Type="http://schemas.openxmlformats.org/officeDocument/2006/relationships/image" Target="../media/image88.svg"/><Relationship Id="rId33" Type="http://schemas.openxmlformats.org/officeDocument/2006/relationships/chart" Target="../charts/chart42.xml"/><Relationship Id="rId38" Type="http://schemas.openxmlformats.org/officeDocument/2006/relationships/image" Target="../media/image96.svg"/><Relationship Id="rId20" Type="http://schemas.openxmlformats.org/officeDocument/2006/relationships/chart" Target="../charts/chart39.xml"/><Relationship Id="rId41" Type="http://schemas.openxmlformats.org/officeDocument/2006/relationships/image" Target="../media/image104.svg"/></Relationships>
</file>

<file path=xl/drawings/_rels/drawing22.xml.rels><?xml version="1.0" encoding="UTF-8" standalone="yes"?>
<Relationships xmlns="http://schemas.openxmlformats.org/package/2006/relationships"><Relationship Id="rId2" Type="http://schemas.openxmlformats.org/officeDocument/2006/relationships/image" Target="../media/image61.svg"/><Relationship Id="rId1" Type="http://schemas.openxmlformats.org/officeDocument/2006/relationships/image" Target="../media/image60.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image" Target="../media/image58.png"/><Relationship Id="rId26" Type="http://schemas.openxmlformats.org/officeDocument/2006/relationships/image" Target="../media/image17.svg"/><Relationship Id="rId39" Type="http://schemas.openxmlformats.org/officeDocument/2006/relationships/chart" Target="../charts/chart13.xml"/><Relationship Id="rId21" Type="http://schemas.openxmlformats.org/officeDocument/2006/relationships/image" Target="../media/image8.png"/><Relationship Id="rId34" Type="http://schemas.openxmlformats.org/officeDocument/2006/relationships/image" Target="../media/image22.png"/><Relationship Id="rId42" Type="http://schemas.openxmlformats.org/officeDocument/2006/relationships/image" Target="../media/image4.png"/><Relationship Id="rId7" Type="http://schemas.openxmlformats.org/officeDocument/2006/relationships/chart" Target="../charts/chart6.xml"/><Relationship Id="rId2" Type="http://schemas.openxmlformats.org/officeDocument/2006/relationships/chart" Target="../charts/chart1.xml"/><Relationship Id="rId16" Type="http://schemas.openxmlformats.org/officeDocument/2006/relationships/image" Target="../media/image57.svg"/><Relationship Id="rId20" Type="http://schemas.openxmlformats.org/officeDocument/2006/relationships/image" Target="../media/image59.svg"/><Relationship Id="rId29" Type="http://schemas.openxmlformats.org/officeDocument/2006/relationships/image" Target="../media/image19.svg"/><Relationship Id="rId41" Type="http://schemas.openxmlformats.org/officeDocument/2006/relationships/hyperlink" Target="#ResumenESTADO!A1"/><Relationship Id="rId1" Type="http://schemas.openxmlformats.org/officeDocument/2006/relationships/image" Target="../media/image14.png"/><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hyperlink" Target="#ListasChequeo!A1"/><Relationship Id="rId32" Type="http://schemas.openxmlformats.org/officeDocument/2006/relationships/image" Target="../media/image21.svg"/><Relationship Id="rId37" Type="http://schemas.openxmlformats.org/officeDocument/2006/relationships/image" Target="../media/image24.png"/><Relationship Id="rId40" Type="http://schemas.openxmlformats.org/officeDocument/2006/relationships/chart" Target="../charts/chart14.xml"/><Relationship Id="rId5" Type="http://schemas.openxmlformats.org/officeDocument/2006/relationships/chart" Target="../charts/chart4.xml"/><Relationship Id="rId15" Type="http://schemas.openxmlformats.org/officeDocument/2006/relationships/image" Target="../media/image56.png"/><Relationship Id="rId23" Type="http://schemas.openxmlformats.org/officeDocument/2006/relationships/image" Target="../media/image15.png"/><Relationship Id="rId28" Type="http://schemas.openxmlformats.org/officeDocument/2006/relationships/image" Target="../media/image18.png"/><Relationship Id="rId36" Type="http://schemas.openxmlformats.org/officeDocument/2006/relationships/hyperlink" Target="#Indice!A1"/><Relationship Id="rId10" Type="http://schemas.openxmlformats.org/officeDocument/2006/relationships/chart" Target="../charts/chart9.xml"/><Relationship Id="rId19" Type="http://schemas.openxmlformats.org/officeDocument/2006/relationships/image" Target="../media/image6.png"/><Relationship Id="rId31" Type="http://schemas.openxmlformats.org/officeDocument/2006/relationships/image" Target="../media/image20.png"/><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hyperlink" Target="#ResumenSUBPRO!A1"/><Relationship Id="rId22" Type="http://schemas.openxmlformats.org/officeDocument/2006/relationships/image" Target="../media/image9.svg"/><Relationship Id="rId27" Type="http://schemas.openxmlformats.org/officeDocument/2006/relationships/hyperlink" Target="#Graficos_Lista!A1"/><Relationship Id="rId30" Type="http://schemas.openxmlformats.org/officeDocument/2006/relationships/hyperlink" Target="#Indicadores!A1"/><Relationship Id="rId35" Type="http://schemas.openxmlformats.org/officeDocument/2006/relationships/image" Target="../media/image23.svg"/><Relationship Id="rId43" Type="http://schemas.openxmlformats.org/officeDocument/2006/relationships/image" Target="../media/image62.svg"/><Relationship Id="rId8" Type="http://schemas.openxmlformats.org/officeDocument/2006/relationships/chart" Target="../charts/chart7.xml"/><Relationship Id="rId3" Type="http://schemas.openxmlformats.org/officeDocument/2006/relationships/chart" Target="../charts/chart2.xml"/><Relationship Id="rId12" Type="http://schemas.openxmlformats.org/officeDocument/2006/relationships/chart" Target="../charts/chart11.xml"/><Relationship Id="rId17" Type="http://schemas.openxmlformats.org/officeDocument/2006/relationships/hyperlink" Target="#ResumenFASE!A1"/><Relationship Id="rId25" Type="http://schemas.openxmlformats.org/officeDocument/2006/relationships/image" Target="../media/image16.png"/><Relationship Id="rId33" Type="http://schemas.openxmlformats.org/officeDocument/2006/relationships/hyperlink" Target="#Graficos_Indicadores!A1"/><Relationship Id="rId38" Type="http://schemas.openxmlformats.org/officeDocument/2006/relationships/image" Target="../media/image25.svg"/></Relationships>
</file>

<file path=xl/drawings/_rels/drawing4.xml.rels><?xml version="1.0" encoding="UTF-8" standalone="yes"?>
<Relationships xmlns="http://schemas.openxmlformats.org/package/2006/relationships"><Relationship Id="rId2" Type="http://schemas.openxmlformats.org/officeDocument/2006/relationships/image" Target="../media/image47.svg"/><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9.svg"/><Relationship Id="rId1" Type="http://schemas.openxmlformats.org/officeDocument/2006/relationships/image" Target="../media/image48.png"/></Relationships>
</file>

<file path=xl/drawings/_rels/drawing6.xml.rels><?xml version="1.0" encoding="UTF-8" standalone="yes"?>
<Relationships xmlns="http://schemas.openxmlformats.org/package/2006/relationships"><Relationship Id="rId2" Type="http://schemas.openxmlformats.org/officeDocument/2006/relationships/image" Target="../media/image51.svg"/><Relationship Id="rId1" Type="http://schemas.openxmlformats.org/officeDocument/2006/relationships/image" Target="../media/image5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3.svg"/><Relationship Id="rId1" Type="http://schemas.openxmlformats.org/officeDocument/2006/relationships/image" Target="../media/image5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5.svg"/><Relationship Id="rId1" Type="http://schemas.openxmlformats.org/officeDocument/2006/relationships/image" Target="../media/image54.png"/></Relationships>
</file>

<file path=xl/drawings/_rels/drawing9.xml.rels><?xml version="1.0" encoding="UTF-8" standalone="yes"?>
<Relationships xmlns="http://schemas.openxmlformats.org/package/2006/relationships"><Relationship Id="rId2" Type="http://schemas.openxmlformats.org/officeDocument/2006/relationships/image" Target="../media/image61.svg"/><Relationship Id="rId1"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xdr:from>
      <xdr:col>1</xdr:col>
      <xdr:colOff>733425</xdr:colOff>
      <xdr:row>0</xdr:row>
      <xdr:rowOff>152400</xdr:rowOff>
    </xdr:from>
    <xdr:to>
      <xdr:col>13</xdr:col>
      <xdr:colOff>552449</xdr:colOff>
      <xdr:row>30</xdr:row>
      <xdr:rowOff>142875</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1611842" y="152400"/>
          <a:ext cx="10360024" cy="5705475"/>
          <a:chOff x="1495425" y="152400"/>
          <a:chExt cx="8963024" cy="5705475"/>
        </a:xfrm>
      </xdr:grpSpPr>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50" b="1305"/>
          <a:stretch/>
        </xdr:blipFill>
        <xdr:spPr>
          <a:xfrm>
            <a:off x="1495425" y="152400"/>
            <a:ext cx="6323808" cy="5705475"/>
          </a:xfrm>
          <a:prstGeom prst="rect">
            <a:avLst/>
          </a:prstGeom>
        </xdr:spPr>
      </xdr:pic>
      <xdr:grpSp>
        <xdr:nvGrpSpPr>
          <xdr:cNvPr id="107" name="Grupo 106">
            <a:extLst>
              <a:ext uri="{FF2B5EF4-FFF2-40B4-BE49-F238E27FC236}">
                <a16:creationId xmlns:a16="http://schemas.microsoft.com/office/drawing/2014/main" id="{00000000-0008-0000-0000-00006B000000}"/>
              </a:ext>
            </a:extLst>
          </xdr:cNvPr>
          <xdr:cNvGrpSpPr/>
        </xdr:nvGrpSpPr>
        <xdr:grpSpPr>
          <a:xfrm>
            <a:off x="2381964" y="559248"/>
            <a:ext cx="8076485" cy="4658057"/>
            <a:chOff x="2177397" y="1025525"/>
            <a:chExt cx="8615096" cy="4658057"/>
          </a:xfrm>
        </xdr:grpSpPr>
        <xdr:sp macro="" textlink="">
          <xdr:nvSpPr>
            <xdr:cNvPr id="10" name="object 553">
              <a:extLst>
                <a:ext uri="{FF2B5EF4-FFF2-40B4-BE49-F238E27FC236}">
                  <a16:creationId xmlns:a16="http://schemas.microsoft.com/office/drawing/2014/main" id="{00000000-0008-0000-0000-00000A000000}"/>
                </a:ext>
              </a:extLst>
            </xdr:cNvPr>
            <xdr:cNvSpPr txBox="1">
              <a:spLocks/>
            </xdr:cNvSpPr>
          </xdr:nvSpPr>
          <xdr:spPr>
            <a:xfrm>
              <a:off x="2177397" y="1391709"/>
              <a:ext cx="8615096" cy="389018"/>
            </a:xfrm>
            <a:prstGeom prst="rect">
              <a:avLst/>
            </a:prstGeom>
            <a:ln>
              <a:noFill/>
            </a:ln>
          </xdr:spPr>
          <xdr:txBody>
            <a:bodyPr vert="horz" wrap="square" lIns="0" tIns="15875" rIns="0" bIns="0"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spcBef>
                  <a:spcPts val="125"/>
                </a:spcBef>
                <a:buNone/>
              </a:pPr>
              <a:r>
                <a:rPr lang="es-CO" sz="2000">
                  <a:solidFill>
                    <a:srgbClr val="B6004B"/>
                  </a:solidFill>
                  <a:latin typeface="Segoe UI" panose="020B0502040204020203" pitchFamily="34" charset="0"/>
                  <a:cs typeface="Segoe UI" panose="020B0502040204020203" pitchFamily="34" charset="0"/>
                </a:rPr>
                <a:t>VISOR</a:t>
              </a:r>
              <a:r>
                <a:rPr lang="es-CO" sz="2000" baseline="0">
                  <a:solidFill>
                    <a:srgbClr val="B6004B"/>
                  </a:solidFill>
                  <a:latin typeface="Segoe UI" panose="020B0502040204020203" pitchFamily="34" charset="0"/>
                  <a:cs typeface="Segoe UI" panose="020B0502040204020203" pitchFamily="34" charset="0"/>
                </a:rPr>
                <a:t> </a:t>
              </a:r>
              <a:r>
                <a:rPr lang="es-CO" sz="2000">
                  <a:solidFill>
                    <a:srgbClr val="B6004B"/>
                  </a:solidFill>
                  <a:latin typeface="Segoe UI" panose="020B0502040204020203" pitchFamily="34" charset="0"/>
                  <a:cs typeface="Segoe UI" panose="020B0502040204020203" pitchFamily="34" charset="0"/>
                </a:rPr>
                <a:t>AUTOEVALUACIONES PROCESO ESTADÍSTICO</a:t>
              </a:r>
            </a:p>
          </xdr:txBody>
        </xdr:sp>
        <xdr:pic>
          <xdr:nvPicPr>
            <xdr:cNvPr id="11" name="Gráfico 10" descr="Engranajes con relleno sólid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209374" y="1025525"/>
              <a:ext cx="914400" cy="914400"/>
            </a:xfrm>
            <a:prstGeom prst="rect">
              <a:avLst/>
            </a:prstGeom>
          </xdr:spPr>
        </xdr:pic>
        <xdr:grpSp>
          <xdr:nvGrpSpPr>
            <xdr:cNvPr id="106" name="Grupo 105">
              <a:extLst>
                <a:ext uri="{FF2B5EF4-FFF2-40B4-BE49-F238E27FC236}">
                  <a16:creationId xmlns:a16="http://schemas.microsoft.com/office/drawing/2014/main" id="{00000000-0008-0000-0000-00006A000000}"/>
                </a:ext>
              </a:extLst>
            </xdr:cNvPr>
            <xdr:cNvGrpSpPr/>
          </xdr:nvGrpSpPr>
          <xdr:grpSpPr>
            <a:xfrm>
              <a:off x="4751917" y="1957916"/>
              <a:ext cx="2942165" cy="722381"/>
              <a:chOff x="4794250" y="1778000"/>
              <a:chExt cx="2942165" cy="722381"/>
            </a:xfrm>
          </xdr:grpSpPr>
          <xdr:sp macro="" textlink="">
            <xdr:nvSpPr>
              <xdr:cNvPr id="23" name="CuadroTexto 8">
                <a:hlinkClick xmlns:r="http://schemas.openxmlformats.org/officeDocument/2006/relationships" r:id="rId4"/>
                <a:extLst>
                  <a:ext uri="{FF2B5EF4-FFF2-40B4-BE49-F238E27FC236}">
                    <a16:creationId xmlns:a16="http://schemas.microsoft.com/office/drawing/2014/main" id="{00000000-0008-0000-0000-000017000000}"/>
                  </a:ext>
                </a:extLst>
              </xdr:cNvPr>
              <xdr:cNvSpPr txBox="1"/>
            </xdr:nvSpPr>
            <xdr:spPr>
              <a:xfrm>
                <a:off x="5365748" y="1854068"/>
                <a:ext cx="2370667" cy="61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0" i="1">
                    <a:solidFill>
                      <a:srgbClr val="B6004C"/>
                    </a:solidFill>
                  </a:rPr>
                  <a:t>Seleccionar</a:t>
                </a:r>
                <a:r>
                  <a:rPr lang="es-CO" sz="1400" b="0" i="1" baseline="0">
                    <a:solidFill>
                      <a:srgbClr val="B6004C"/>
                    </a:solidFill>
                  </a:rPr>
                  <a:t> lista de chequeo</a:t>
                </a:r>
                <a:endParaRPr lang="es-CO" sz="1400" b="0" i="1">
                  <a:solidFill>
                    <a:srgbClr val="B6004C"/>
                  </a:solidFill>
                </a:endParaRPr>
              </a:p>
            </xdr:txBody>
          </xdr:sp>
          <xdr:pic>
            <xdr:nvPicPr>
              <xdr:cNvPr id="24" name="Gráfico 16" descr="Portapapeles con relleno sólido">
                <a:hlinkClick xmlns:r="http://schemas.openxmlformats.org/officeDocument/2006/relationships" r:id="rId4"/>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4794250" y="1778000"/>
                <a:ext cx="720000" cy="722381"/>
              </a:xfrm>
              <a:prstGeom prst="rect">
                <a:avLst/>
              </a:prstGeom>
            </xdr:spPr>
          </xdr:pic>
        </xdr:grpSp>
        <xdr:grpSp>
          <xdr:nvGrpSpPr>
            <xdr:cNvPr id="105" name="Grupo 104">
              <a:extLst>
                <a:ext uri="{FF2B5EF4-FFF2-40B4-BE49-F238E27FC236}">
                  <a16:creationId xmlns:a16="http://schemas.microsoft.com/office/drawing/2014/main" id="{00000000-0008-0000-0000-000069000000}"/>
                </a:ext>
              </a:extLst>
            </xdr:cNvPr>
            <xdr:cNvGrpSpPr/>
          </xdr:nvGrpSpPr>
          <xdr:grpSpPr>
            <a:xfrm>
              <a:off x="4751917" y="2957864"/>
              <a:ext cx="2857499" cy="730583"/>
              <a:chOff x="4794250" y="2603501"/>
              <a:chExt cx="2857499" cy="730583"/>
            </a:xfrm>
          </xdr:grpSpPr>
          <xdr:grpSp>
            <xdr:nvGrpSpPr>
              <xdr:cNvPr id="32" name="Grupo 31">
                <a:extLst>
                  <a:ext uri="{FF2B5EF4-FFF2-40B4-BE49-F238E27FC236}">
                    <a16:creationId xmlns:a16="http://schemas.microsoft.com/office/drawing/2014/main" id="{00000000-0008-0000-0000-000020000000}"/>
                  </a:ext>
                </a:extLst>
              </xdr:cNvPr>
              <xdr:cNvGrpSpPr/>
            </xdr:nvGrpSpPr>
            <xdr:grpSpPr>
              <a:xfrm>
                <a:off x="4794250" y="2614084"/>
                <a:ext cx="720000" cy="720000"/>
                <a:chOff x="10509251" y="3175000"/>
                <a:chExt cx="720000" cy="720000"/>
              </a:xfrm>
            </xdr:grpSpPr>
            <xdr:pic>
              <xdr:nvPicPr>
                <xdr:cNvPr id="27" name="Gráfico 16" descr="Portapapeles con relleno sólido">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10699748" y="3302005"/>
                  <a:ext cx="358812" cy="360000"/>
                </a:xfrm>
                <a:prstGeom prst="rect">
                  <a:avLst/>
                </a:prstGeom>
              </xdr:spPr>
            </xdr:pic>
            <xdr:pic>
              <xdr:nvPicPr>
                <xdr:cNvPr id="30" name="Gráfico 29" descr="Monitor con relleno sólido">
                  <a:hlinkClick xmlns:r="http://schemas.openxmlformats.org/officeDocument/2006/relationships" r:id="rId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a:off x="10509251" y="3175000"/>
                  <a:ext cx="720000" cy="720000"/>
                </a:xfrm>
                <a:prstGeom prst="rect">
                  <a:avLst/>
                </a:prstGeom>
              </xdr:spPr>
            </xdr:pic>
          </xdr:grpSp>
          <xdr:sp macro="" textlink="">
            <xdr:nvSpPr>
              <xdr:cNvPr id="33" name="CuadroTexto 8">
                <a:hlinkClick xmlns:r="http://schemas.openxmlformats.org/officeDocument/2006/relationships" r:id="rId9"/>
                <a:extLst>
                  <a:ext uri="{FF2B5EF4-FFF2-40B4-BE49-F238E27FC236}">
                    <a16:creationId xmlns:a16="http://schemas.microsoft.com/office/drawing/2014/main" id="{00000000-0008-0000-0000-000021000000}"/>
                  </a:ext>
                </a:extLst>
              </xdr:cNvPr>
              <xdr:cNvSpPr txBox="1"/>
            </xdr:nvSpPr>
            <xdr:spPr>
              <a:xfrm>
                <a:off x="5281082" y="2603501"/>
                <a:ext cx="2370667" cy="61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0" i="1">
                    <a:solidFill>
                      <a:srgbClr val="B6004C"/>
                    </a:solidFill>
                  </a:rPr>
                  <a:t>Gráficos</a:t>
                </a:r>
                <a:r>
                  <a:rPr lang="es-CO" sz="1400" b="0" i="1" baseline="0">
                    <a:solidFill>
                      <a:srgbClr val="B6004C"/>
                    </a:solidFill>
                  </a:rPr>
                  <a:t> lista de chequeo</a:t>
                </a:r>
                <a:endParaRPr lang="es-CO" sz="1400" b="0" i="1">
                  <a:solidFill>
                    <a:srgbClr val="B6004C"/>
                  </a:solidFill>
                </a:endParaRPr>
              </a:p>
            </xdr:txBody>
          </xdr:sp>
        </xdr:grpSp>
        <xdr:grpSp>
          <xdr:nvGrpSpPr>
            <xdr:cNvPr id="102" name="Grupo 101">
              <a:extLst>
                <a:ext uri="{FF2B5EF4-FFF2-40B4-BE49-F238E27FC236}">
                  <a16:creationId xmlns:a16="http://schemas.microsoft.com/office/drawing/2014/main" id="{00000000-0008-0000-0000-000066000000}"/>
                </a:ext>
              </a:extLst>
            </xdr:cNvPr>
            <xdr:cNvGrpSpPr/>
          </xdr:nvGrpSpPr>
          <xdr:grpSpPr>
            <a:xfrm>
              <a:off x="4751917" y="4963582"/>
              <a:ext cx="3026833" cy="720000"/>
              <a:chOff x="4804834" y="4413250"/>
              <a:chExt cx="3026833" cy="720000"/>
            </a:xfrm>
          </xdr:grpSpPr>
          <xdr:sp macro="" textlink="">
            <xdr:nvSpPr>
              <xdr:cNvPr id="35" name="CuadroTexto 8">
                <a:hlinkClick xmlns:r="http://schemas.openxmlformats.org/officeDocument/2006/relationships" r:id="rId12"/>
                <a:extLst>
                  <a:ext uri="{FF2B5EF4-FFF2-40B4-BE49-F238E27FC236}">
                    <a16:creationId xmlns:a16="http://schemas.microsoft.com/office/drawing/2014/main" id="{00000000-0008-0000-0000-000023000000}"/>
                  </a:ext>
                </a:extLst>
              </xdr:cNvPr>
              <xdr:cNvSpPr txBox="1"/>
            </xdr:nvSpPr>
            <xdr:spPr>
              <a:xfrm>
                <a:off x="5461000" y="4423835"/>
                <a:ext cx="2370667" cy="61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400" b="0" i="1">
                    <a:solidFill>
                      <a:srgbClr val="B6004C"/>
                    </a:solidFill>
                  </a:rPr>
                  <a:t>Gráficos indicadores</a:t>
                </a:r>
              </a:p>
            </xdr:txBody>
          </xdr:sp>
          <xdr:pic>
            <xdr:nvPicPr>
              <xdr:cNvPr id="31" name="Gráfico 30" descr="Monitor con relleno sólido">
                <a:hlinkClick xmlns:r="http://schemas.openxmlformats.org/officeDocument/2006/relationships" r:id="rId12"/>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a:off x="4804834" y="4413250"/>
                <a:ext cx="720000" cy="720000"/>
              </a:xfrm>
              <a:prstGeom prst="rect">
                <a:avLst/>
              </a:prstGeom>
            </xdr:spPr>
          </xdr:pic>
          <xdr:pic>
            <xdr:nvPicPr>
              <xdr:cNvPr id="37" name="Gráfico 19" descr="Tendencia al alza con relleno sólido">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4984750" y="4529668"/>
                <a:ext cx="360000" cy="360000"/>
              </a:xfrm>
              <a:prstGeom prst="rect">
                <a:avLst/>
              </a:prstGeom>
            </xdr:spPr>
          </xdr:pic>
        </xdr:grpSp>
        <xdr:grpSp>
          <xdr:nvGrpSpPr>
            <xdr:cNvPr id="104" name="Grupo 103">
              <a:extLst>
                <a:ext uri="{FF2B5EF4-FFF2-40B4-BE49-F238E27FC236}">
                  <a16:creationId xmlns:a16="http://schemas.microsoft.com/office/drawing/2014/main" id="{00000000-0008-0000-0000-000068000000}"/>
                </a:ext>
              </a:extLst>
            </xdr:cNvPr>
            <xdr:cNvGrpSpPr/>
          </xdr:nvGrpSpPr>
          <xdr:grpSpPr>
            <a:xfrm>
              <a:off x="4751917" y="3966014"/>
              <a:ext cx="2984500" cy="720000"/>
              <a:chOff x="4794250" y="3354917"/>
              <a:chExt cx="2984500" cy="720000"/>
            </a:xfrm>
          </xdr:grpSpPr>
          <xdr:pic>
            <xdr:nvPicPr>
              <xdr:cNvPr id="36" name="Gráfico 19" descr="Tendencia al alza con relleno sólido">
                <a:hlinkClick xmlns:r="http://schemas.openxmlformats.org/officeDocument/2006/relationships" r:id="rId1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4794250" y="3354917"/>
                <a:ext cx="720000" cy="720000"/>
              </a:xfrm>
              <a:prstGeom prst="rect">
                <a:avLst/>
              </a:prstGeom>
            </xdr:spPr>
          </xdr:pic>
          <xdr:sp macro="" textlink="">
            <xdr:nvSpPr>
              <xdr:cNvPr id="39" name="CuadroTexto 8">
                <a:hlinkClick xmlns:r="http://schemas.openxmlformats.org/officeDocument/2006/relationships" r:id="rId15"/>
                <a:extLst>
                  <a:ext uri="{FF2B5EF4-FFF2-40B4-BE49-F238E27FC236}">
                    <a16:creationId xmlns:a16="http://schemas.microsoft.com/office/drawing/2014/main" id="{00000000-0008-0000-0000-000027000000}"/>
                  </a:ext>
                </a:extLst>
              </xdr:cNvPr>
              <xdr:cNvSpPr txBox="1"/>
            </xdr:nvSpPr>
            <xdr:spPr>
              <a:xfrm>
                <a:off x="5408083" y="3418417"/>
                <a:ext cx="2370667" cy="61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400" b="0" i="1">
                    <a:solidFill>
                      <a:srgbClr val="B6004C"/>
                    </a:solidFill>
                  </a:rPr>
                  <a:t>Seleccionar</a:t>
                </a:r>
                <a:r>
                  <a:rPr lang="es-CO" sz="1400" b="0" i="1" baseline="0">
                    <a:solidFill>
                      <a:srgbClr val="B6004C"/>
                    </a:solidFill>
                  </a:rPr>
                  <a:t> indicadores</a:t>
                </a:r>
                <a:endParaRPr lang="es-CO" sz="1400" b="0" i="1">
                  <a:solidFill>
                    <a:srgbClr val="B6004C"/>
                  </a:solidFill>
                </a:endParaRPr>
              </a:p>
            </xdr:txBody>
          </xdr:sp>
        </xdr:grpSp>
      </xdr:grpSp>
    </xdr:grpSp>
    <xdr:clientData/>
  </xdr:twoCellAnchor>
  <xdr:oneCellAnchor>
    <xdr:from>
      <xdr:col>6</xdr:col>
      <xdr:colOff>86178</xdr:colOff>
      <xdr:row>27</xdr:row>
      <xdr:rowOff>149686</xdr:rowOff>
    </xdr:from>
    <xdr:ext cx="8285239" cy="936154"/>
    <xdr:sp macro="" textlink="" fLocksText="0">
      <xdr:nvSpPr>
        <xdr:cNvPr id="3" name="CuadroTexto 2">
          <a:extLst>
            <a:ext uri="{FF2B5EF4-FFF2-40B4-BE49-F238E27FC236}">
              <a16:creationId xmlns:a16="http://schemas.microsoft.com/office/drawing/2014/main" id="{8FE5ABF4-CFFA-6914-AAD7-DE97BC3B7BBB}"/>
            </a:ext>
          </a:extLst>
        </xdr:cNvPr>
        <xdr:cNvSpPr txBox="1"/>
      </xdr:nvSpPr>
      <xdr:spPr>
        <a:xfrm>
          <a:off x="5356678" y="5293186"/>
          <a:ext cx="8285239" cy="9361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bIns="91440" rtlCol="0" anchor="ctr" anchorCtr="1">
          <a:spAutoFit/>
        </a:bodyPr>
        <a:lstStyle/>
        <a:p>
          <a:r>
            <a:rPr lang="es-CO" sz="1200" b="1" i="0">
              <a:solidFill>
                <a:srgbClr val="B6004C"/>
              </a:solidFill>
              <a:effectLst/>
              <a:latin typeface="+mn-lt"/>
              <a:ea typeface="+mn-ea"/>
              <a:cs typeface="+mn-cs"/>
            </a:rPr>
            <a:t>Recuerde: </a:t>
          </a:r>
          <a:r>
            <a:rPr lang="es-CO" sz="1200" b="0" i="0">
              <a:solidFill>
                <a:schemeClr val="dk1"/>
              </a:solidFill>
              <a:effectLst/>
              <a:latin typeface="+mn-lt"/>
              <a:ea typeface="+mn-ea"/>
              <a:cs typeface="+mn-cs"/>
            </a:rPr>
            <a:t>los resultados obtenidos de la autoevaluación no reemplazan ni aseguran la aprobación de la evaluación de la calidad estadística, puesto que esta es una actividad que se desarrolla de manera independiente por un grupo de expertos. Sin embargo, la autoevaluación le proporciona al responsable de la operación estadística un diagnóstico preparatorio para la evaluación de la calidad.</a:t>
          </a:r>
          <a:endParaRPr lang="es-MX" sz="1200"/>
        </a:p>
      </xdr:txBody>
    </xdr:sp>
    <xdr:clientData fLocksWithSheet="0"/>
  </xdr:oneCellAnchor>
</xdr:wsDr>
</file>

<file path=xl/drawings/drawing10.xml><?xml version="1.0" encoding="utf-8"?>
<c:userShapes xmlns:c="http://schemas.openxmlformats.org/drawingml/2006/chart">
  <cdr:relSizeAnchor xmlns:cdr="http://schemas.openxmlformats.org/drawingml/2006/chartDrawing">
    <cdr:from>
      <cdr:x>0.00317</cdr:x>
      <cdr:y>0.02067</cdr:y>
    </cdr:from>
    <cdr:to>
      <cdr:x>0.23589</cdr:x>
      <cdr:y>0.15326</cdr:y>
    </cdr:to>
    <cdr:sp macro="" textlink="">
      <cdr:nvSpPr>
        <cdr:cNvPr id="2" name="Rectángulo 1">
          <a:extLst xmlns:a="http://schemas.openxmlformats.org/drawingml/2006/main">
            <a:ext uri="{FF2B5EF4-FFF2-40B4-BE49-F238E27FC236}">
              <a16:creationId xmlns:a16="http://schemas.microsoft.com/office/drawing/2014/main" id="{590CC99F-5C10-9F4C-8684-AC0EAD07B50A}"/>
            </a:ext>
          </a:extLst>
        </cdr:cNvPr>
        <cdr:cNvSpPr/>
      </cdr:nvSpPr>
      <cdr:spPr>
        <a:xfrm xmlns:a="http://schemas.openxmlformats.org/drawingml/2006/main">
          <a:off x="50800" y="50800"/>
          <a:ext cx="3728112" cy="3259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400" b="1" i="0" u="none" strike="noStrike">
              <a:solidFill>
                <a:srgbClr val="000000"/>
              </a:solidFill>
              <a:latin typeface="Calibri"/>
              <a:cs typeface="Calibri"/>
            </a:rPr>
            <a:t>Todas las fases</a:t>
          </a:r>
          <a:endParaRPr lang="es-ES_tradnl" sz="2000" b="1"/>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575381</xdr:colOff>
      <xdr:row>2</xdr:row>
      <xdr:rowOff>28660</xdr:rowOff>
    </xdr:from>
    <xdr:to>
      <xdr:col>9</xdr:col>
      <xdr:colOff>157428</xdr:colOff>
      <xdr:row>4</xdr:row>
      <xdr:rowOff>113770</xdr:rowOff>
    </xdr:to>
    <xdr:sp macro="" textlink="">
      <xdr:nvSpPr>
        <xdr:cNvPr id="2" name="CuadroTexto 1">
          <a:extLst>
            <a:ext uri="{FF2B5EF4-FFF2-40B4-BE49-F238E27FC236}">
              <a16:creationId xmlns:a16="http://schemas.microsoft.com/office/drawing/2014/main" id="{00000000-0008-0000-0300-000002000000}"/>
            </a:ext>
          </a:extLst>
        </xdr:cNvPr>
        <xdr:cNvSpPr txBox="1"/>
      </xdr:nvSpPr>
      <xdr:spPr>
        <a:xfrm>
          <a:off x="9281937" y="296771"/>
          <a:ext cx="5170047" cy="480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rgbClr val="B6004C"/>
              </a:solidFill>
            </a:rPr>
            <a:t>Evidencias por estados</a:t>
          </a:r>
        </a:p>
      </xdr:txBody>
    </xdr:sp>
    <xdr:clientData/>
  </xdr:twoCellAnchor>
  <xdr:twoCellAnchor editAs="absolute">
    <xdr:from>
      <xdr:col>1</xdr:col>
      <xdr:colOff>142876</xdr:colOff>
      <xdr:row>1</xdr:row>
      <xdr:rowOff>30606</xdr:rowOff>
    </xdr:from>
    <xdr:to>
      <xdr:col>2</xdr:col>
      <xdr:colOff>1385094</xdr:colOff>
      <xdr:row>4</xdr:row>
      <xdr:rowOff>189252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35076" y="106806"/>
          <a:ext cx="1712118" cy="742846"/>
        </a:xfrm>
        <a:prstGeom prst="rect">
          <a:avLst/>
        </a:prstGeom>
      </xdr:spPr>
    </xdr:pic>
    <xdr:clientData/>
  </xdr:twoCellAnchor>
  <xdr:twoCellAnchor editAs="absolute">
    <xdr:from>
      <xdr:col>6</xdr:col>
      <xdr:colOff>84666</xdr:colOff>
      <xdr:row>5</xdr:row>
      <xdr:rowOff>72759</xdr:rowOff>
    </xdr:from>
    <xdr:to>
      <xdr:col>11</xdr:col>
      <xdr:colOff>73642</xdr:colOff>
      <xdr:row>10</xdr:row>
      <xdr:rowOff>423333</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2610910</xdr:colOff>
      <xdr:row>1</xdr:row>
      <xdr:rowOff>23812</xdr:rowOff>
    </xdr:from>
    <xdr:to>
      <xdr:col>11</xdr:col>
      <xdr:colOff>264722</xdr:colOff>
      <xdr:row>4</xdr:row>
      <xdr:rowOff>191990</xdr:rowOff>
    </xdr:to>
    <xdr:grpSp>
      <xdr:nvGrpSpPr>
        <xdr:cNvPr id="5" name="Grupo 4">
          <a:hlinkClick xmlns:r="http://schemas.openxmlformats.org/officeDocument/2006/relationships" r:id="rId3"/>
          <a:extLst>
            <a:ext uri="{FF2B5EF4-FFF2-40B4-BE49-F238E27FC236}">
              <a16:creationId xmlns:a16="http://schemas.microsoft.com/office/drawing/2014/main" id="{00000000-0008-0000-0300-000005000000}"/>
            </a:ext>
          </a:extLst>
        </xdr:cNvPr>
        <xdr:cNvGrpSpPr/>
      </xdr:nvGrpSpPr>
      <xdr:grpSpPr>
        <a:xfrm>
          <a:off x="17187688" y="94368"/>
          <a:ext cx="1661367" cy="760844"/>
          <a:chOff x="3194317" y="142875"/>
          <a:chExt cx="1154250" cy="751584"/>
        </a:xfrm>
      </xdr:grpSpPr>
      <xdr:sp macro="" textlink="">
        <xdr:nvSpPr>
          <xdr:cNvPr id="6" name="CuadroTexto 5">
            <a:hlinkClick xmlns:r="http://schemas.openxmlformats.org/officeDocument/2006/relationships" r:id="rId4"/>
            <a:extLst>
              <a:ext uri="{FF2B5EF4-FFF2-40B4-BE49-F238E27FC236}">
                <a16:creationId xmlns:a16="http://schemas.microsoft.com/office/drawing/2014/main" id="{00000000-0008-0000-0300-000006000000}"/>
              </a:ext>
            </a:extLst>
          </xdr:cNvPr>
          <xdr:cNvSpPr txBox="1"/>
        </xdr:nvSpPr>
        <xdr:spPr>
          <a:xfrm>
            <a:off x="3194317" y="534459"/>
            <a:ext cx="115425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0" i="1">
                <a:solidFill>
                  <a:schemeClr val="bg1">
                    <a:lumMod val="50000"/>
                  </a:schemeClr>
                </a:solidFill>
              </a:rPr>
              <a:t>Regresar</a:t>
            </a:r>
          </a:p>
        </xdr:txBody>
      </xdr:sp>
      <xdr:pic>
        <xdr:nvPicPr>
          <xdr:cNvPr id="7" name="Gráfico 6" descr="Flecha: vuelta en U vertical con relleno sólido">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rot="5400000">
            <a:off x="3458119" y="142875"/>
            <a:ext cx="540000" cy="540000"/>
          </a:xfrm>
          <a:prstGeom prst="rect">
            <a:avLst/>
          </a:prstGeom>
        </xdr:spPr>
      </xdr:pic>
    </xdr:grpSp>
    <xdr:clientData/>
  </xdr:twoCellAnchor>
  <xdr:twoCellAnchor editAs="absolute">
    <xdr:from>
      <xdr:col>4</xdr:col>
      <xdr:colOff>1792114</xdr:colOff>
      <xdr:row>1</xdr:row>
      <xdr:rowOff>28222</xdr:rowOff>
    </xdr:from>
    <xdr:to>
      <xdr:col>4</xdr:col>
      <xdr:colOff>2522914</xdr:colOff>
      <xdr:row>4</xdr:row>
      <xdr:rowOff>166356</xdr:rowOff>
    </xdr:to>
    <xdr:pic>
      <xdr:nvPicPr>
        <xdr:cNvPr id="10" name="Gráfico 9" descr="Portapapeles con relleno sólido">
          <a:extLst>
            <a:ext uri="{FF2B5EF4-FFF2-40B4-BE49-F238E27FC236}">
              <a16:creationId xmlns:a16="http://schemas.microsoft.com/office/drawing/2014/main" id="{00000000-0008-0000-0300-00000A00000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6900336" y="98778"/>
          <a:ext cx="730800" cy="730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1629833</xdr:colOff>
      <xdr:row>1</xdr:row>
      <xdr:rowOff>122323</xdr:rowOff>
    </xdr:from>
    <xdr:to>
      <xdr:col>4</xdr:col>
      <xdr:colOff>3801532</xdr:colOff>
      <xdr:row>1</xdr:row>
      <xdr:rowOff>762880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561416" y="185823"/>
          <a:ext cx="5780616" cy="640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a:solidFill>
                <a:srgbClr val="B6004C"/>
              </a:solidFill>
            </a:rPr>
            <a:t>Indicadores - Autoevaluación</a:t>
          </a:r>
          <a:r>
            <a:rPr lang="es-CO" sz="2000" baseline="0">
              <a:solidFill>
                <a:srgbClr val="B6004C"/>
              </a:solidFill>
            </a:rPr>
            <a:t> del </a:t>
          </a:r>
          <a:r>
            <a:rPr lang="es-CO" sz="2000">
              <a:solidFill>
                <a:srgbClr val="B6004C"/>
              </a:solidFill>
            </a:rPr>
            <a:t>Proceso Estadístico</a:t>
          </a:r>
        </a:p>
      </xdr:txBody>
    </xdr:sp>
    <xdr:clientData/>
  </xdr:twoCellAnchor>
  <xdr:twoCellAnchor editAs="oneCell">
    <xdr:from>
      <xdr:col>2</xdr:col>
      <xdr:colOff>19050</xdr:colOff>
      <xdr:row>1</xdr:row>
      <xdr:rowOff>66675</xdr:rowOff>
    </xdr:from>
    <xdr:to>
      <xdr:col>2</xdr:col>
      <xdr:colOff>1676135</xdr:colOff>
      <xdr:row>1</xdr:row>
      <xdr:rowOff>799203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19075" y="266700"/>
          <a:ext cx="1654968" cy="732528"/>
        </a:xfrm>
        <a:prstGeom prst="rect">
          <a:avLst/>
        </a:prstGeom>
      </xdr:spPr>
    </xdr:pic>
    <xdr:clientData/>
  </xdr:twoCellAnchor>
  <xdr:twoCellAnchor editAs="absolute">
    <xdr:from>
      <xdr:col>3</xdr:col>
      <xdr:colOff>666750</xdr:colOff>
      <xdr:row>1</xdr:row>
      <xdr:rowOff>42333</xdr:rowOff>
    </xdr:from>
    <xdr:to>
      <xdr:col>3</xdr:col>
      <xdr:colOff>1386750</xdr:colOff>
      <xdr:row>1</xdr:row>
      <xdr:rowOff>762333</xdr:rowOff>
    </xdr:to>
    <xdr:pic>
      <xdr:nvPicPr>
        <xdr:cNvPr id="7" name="Gráfico 19" descr="Tendencia al alza con relleno sólido">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3598333" y="105833"/>
          <a:ext cx="720000" cy="720000"/>
        </a:xfrm>
        <a:prstGeom prst="rect">
          <a:avLst/>
        </a:prstGeom>
      </xdr:spPr>
    </xdr:pic>
    <xdr:clientData/>
  </xdr:twoCellAnchor>
  <xdr:twoCellAnchor editAs="absolute">
    <xdr:from>
      <xdr:col>0</xdr:col>
      <xdr:colOff>83344</xdr:colOff>
      <xdr:row>1</xdr:row>
      <xdr:rowOff>11906</xdr:rowOff>
    </xdr:from>
    <xdr:to>
      <xdr:col>0</xdr:col>
      <xdr:colOff>864502</xdr:colOff>
      <xdr:row>5</xdr:row>
      <xdr:rowOff>211666</xdr:rowOff>
    </xdr:to>
    <xdr:grpSp>
      <xdr:nvGrpSpPr>
        <xdr:cNvPr id="27" name="Grupo 26">
          <a:extLst>
            <a:ext uri="{FF2B5EF4-FFF2-40B4-BE49-F238E27FC236}">
              <a16:creationId xmlns:a16="http://schemas.microsoft.com/office/drawing/2014/main" id="{00000000-0008-0000-0400-00001B000000}"/>
            </a:ext>
          </a:extLst>
        </xdr:cNvPr>
        <xdr:cNvGrpSpPr/>
      </xdr:nvGrpSpPr>
      <xdr:grpSpPr>
        <a:xfrm>
          <a:off x="83344" y="75406"/>
          <a:ext cx="781158" cy="2443427"/>
          <a:chOff x="12192000" y="2286000"/>
          <a:chExt cx="781158" cy="2461947"/>
        </a:xfrm>
      </xdr:grpSpPr>
      <xdr:pic>
        <xdr:nvPicPr>
          <xdr:cNvPr id="28" name="Imagen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192000" y="2286000"/>
            <a:ext cx="781158" cy="2461947"/>
          </a:xfrm>
          <a:prstGeom prst="rect">
            <a:avLst/>
          </a:prstGeom>
          <a:ln>
            <a:solidFill>
              <a:srgbClr val="B6004C"/>
            </a:solidFill>
          </a:ln>
        </xdr:spPr>
      </xdr:pic>
      <xdr:pic>
        <xdr:nvPicPr>
          <xdr:cNvPr id="29" name="Gráfico 4">
            <a:hlinkClick xmlns:r="http://schemas.openxmlformats.org/officeDocument/2006/relationships" r:id="rId5"/>
            <a:extLst>
              <a:ext uri="{FF2B5EF4-FFF2-40B4-BE49-F238E27FC236}">
                <a16:creationId xmlns:a16="http://schemas.microsoft.com/office/drawing/2014/main" id="{00000000-0008-0000-0400-00001D00000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a:ext>
              <a:ext uri="{96DAC541-7B7A-43D3-8B79-37D633B846F1}">
                <asvg:svgBlip xmlns:asvg="http://schemas.microsoft.com/office/drawing/2016/SVG/main" r:embed="rId7"/>
              </a:ext>
            </a:extLst>
          </a:blip>
          <a:srcRect/>
          <a:stretch/>
        </xdr:blipFill>
        <xdr:spPr>
          <a:xfrm>
            <a:off x="12356912" y="3051460"/>
            <a:ext cx="364444" cy="365426"/>
          </a:xfrm>
          <a:prstGeom prst="rect">
            <a:avLst/>
          </a:prstGeom>
        </xdr:spPr>
      </xdr:pic>
      <xdr:pic>
        <xdr:nvPicPr>
          <xdr:cNvPr id="30" name="Gráfico 31">
            <a:hlinkClick xmlns:r="http://schemas.openxmlformats.org/officeDocument/2006/relationships" r:id="rId8"/>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 uri="{96DAC541-7B7A-43D3-8B79-37D633B846F1}">
                <asvg:svgBlip xmlns:asvg="http://schemas.microsoft.com/office/drawing/2016/SVG/main" r:embed="rId10"/>
              </a:ext>
            </a:extLst>
          </a:blip>
          <a:srcRect/>
          <a:stretch/>
        </xdr:blipFill>
        <xdr:spPr>
          <a:xfrm>
            <a:off x="12356912" y="3465321"/>
            <a:ext cx="364444" cy="365426"/>
          </a:xfrm>
          <a:prstGeom prst="rect">
            <a:avLst/>
          </a:prstGeom>
        </xdr:spPr>
      </xdr:pic>
      <xdr:pic>
        <xdr:nvPicPr>
          <xdr:cNvPr id="31" name="Gráfico 56">
            <a:hlinkClick xmlns:r="http://schemas.openxmlformats.org/officeDocument/2006/relationships" r:id="rId11"/>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rcRect/>
          <a:stretch/>
        </xdr:blipFill>
        <xdr:spPr>
          <a:xfrm>
            <a:off x="12356912" y="3880524"/>
            <a:ext cx="364444" cy="365426"/>
          </a:xfrm>
          <a:prstGeom prst="rect">
            <a:avLst/>
          </a:prstGeom>
        </xdr:spPr>
      </xdr:pic>
      <xdr:pic>
        <xdr:nvPicPr>
          <xdr:cNvPr id="32" name="Gráfico 5">
            <a:hlinkClick xmlns:r="http://schemas.openxmlformats.org/officeDocument/2006/relationships" r:id="rId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 uri="{96DAC541-7B7A-43D3-8B79-37D633B846F1}">
                <asvg:svgBlip xmlns:asvg="http://schemas.microsoft.com/office/drawing/2016/SVG/main" r:embed="rId16"/>
              </a:ext>
            </a:extLst>
          </a:blip>
          <a:srcRect/>
          <a:stretch/>
        </xdr:blipFill>
        <xdr:spPr>
          <a:xfrm>
            <a:off x="12356912" y="4295726"/>
            <a:ext cx="364444" cy="365426"/>
          </a:xfrm>
          <a:prstGeom prst="rect">
            <a:avLst/>
          </a:prstGeom>
        </xdr:spPr>
      </xdr:pic>
      <xdr:pic>
        <xdr:nvPicPr>
          <xdr:cNvPr id="33" name="Gráfico 32" descr="Engranajes con relleno sólido">
            <a:hlinkClick xmlns:r="http://schemas.openxmlformats.org/officeDocument/2006/relationships" r:id="rId17"/>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2356912" y="2632228"/>
            <a:ext cx="364444" cy="376169"/>
          </a:xfrm>
          <a:prstGeom prst="rect">
            <a:avLst/>
          </a:prstGeom>
        </xdr:spPr>
      </xdr:pic>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2220929" y="2335764"/>
            <a:ext cx="636410" cy="25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rgbClr val="B6004C"/>
                </a:solidFill>
                <a:latin typeface="Segoe UI" panose="020B0502040204020203" pitchFamily="34" charset="0"/>
                <a:cs typeface="Segoe UI" panose="020B0502040204020203" pitchFamily="34" charset="0"/>
              </a:rPr>
              <a:t>MENÚ</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153460</xdr:colOff>
      <xdr:row>1</xdr:row>
      <xdr:rowOff>30606</xdr:rowOff>
    </xdr:from>
    <xdr:to>
      <xdr:col>2</xdr:col>
      <xdr:colOff>1226344</xdr:colOff>
      <xdr:row>4</xdr:row>
      <xdr:rowOff>189253</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354543" y="231689"/>
          <a:ext cx="1654968" cy="740730"/>
        </a:xfrm>
        <a:prstGeom prst="rect">
          <a:avLst/>
        </a:prstGeom>
      </xdr:spPr>
    </xdr:pic>
    <xdr:clientData/>
  </xdr:twoCellAnchor>
  <xdr:twoCellAnchor editAs="absolute">
    <xdr:from>
      <xdr:col>4</xdr:col>
      <xdr:colOff>733779</xdr:colOff>
      <xdr:row>6</xdr:row>
      <xdr:rowOff>42334</xdr:rowOff>
    </xdr:from>
    <xdr:to>
      <xdr:col>6</xdr:col>
      <xdr:colOff>2156970</xdr:colOff>
      <xdr:row>10</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731044</xdr:colOff>
      <xdr:row>11</xdr:row>
      <xdr:rowOff>45244</xdr:rowOff>
    </xdr:from>
    <xdr:to>
      <xdr:col>9</xdr:col>
      <xdr:colOff>0</xdr:colOff>
      <xdr:row>13</xdr:row>
      <xdr:rowOff>111919</xdr:rowOff>
    </xdr:to>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6487775" y="247650"/>
          <a:ext cx="2381" cy="459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a:solidFill>
                <a:srgbClr val="B6004C"/>
              </a:solidFill>
            </a:rPr>
            <a:t>Actividades No realizadas</a:t>
          </a:r>
        </a:p>
        <a:p>
          <a:endParaRPr lang="es-CO" sz="2400">
            <a:solidFill>
              <a:srgbClr val="B6004C"/>
            </a:solidFill>
          </a:endParaRPr>
        </a:p>
      </xdr:txBody>
    </xdr:sp>
    <xdr:clientData/>
  </xdr:twoCellAnchor>
  <xdr:twoCellAnchor>
    <xdr:from>
      <xdr:col>6</xdr:col>
      <xdr:colOff>1362605</xdr:colOff>
      <xdr:row>1</xdr:row>
      <xdr:rowOff>61734</xdr:rowOff>
    </xdr:from>
    <xdr:to>
      <xdr:col>7</xdr:col>
      <xdr:colOff>405479</xdr:colOff>
      <xdr:row>5</xdr:row>
      <xdr:rowOff>27506</xdr:rowOff>
    </xdr:to>
    <xdr:grpSp>
      <xdr:nvGrpSpPr>
        <xdr:cNvPr id="17" name="Grupo 16">
          <a:hlinkClick xmlns:r="http://schemas.openxmlformats.org/officeDocument/2006/relationships" r:id="rId3"/>
          <a:extLst>
            <a:ext uri="{FF2B5EF4-FFF2-40B4-BE49-F238E27FC236}">
              <a16:creationId xmlns:a16="http://schemas.microsoft.com/office/drawing/2014/main" id="{00000000-0008-0000-0500-000011000000}"/>
            </a:ext>
          </a:extLst>
        </xdr:cNvPr>
        <xdr:cNvGrpSpPr/>
      </xdr:nvGrpSpPr>
      <xdr:grpSpPr>
        <a:xfrm>
          <a:off x="15840605" y="132290"/>
          <a:ext cx="1258318" cy="755994"/>
          <a:chOff x="3194317" y="142875"/>
          <a:chExt cx="1154250" cy="751584"/>
        </a:xfrm>
      </xdr:grpSpPr>
      <xdr:sp macro="" textlink="">
        <xdr:nvSpPr>
          <xdr:cNvPr id="18" name="CuadroTexto 17">
            <a:hlinkClick xmlns:r="http://schemas.openxmlformats.org/officeDocument/2006/relationships" r:id="rId4"/>
            <a:extLst>
              <a:ext uri="{FF2B5EF4-FFF2-40B4-BE49-F238E27FC236}">
                <a16:creationId xmlns:a16="http://schemas.microsoft.com/office/drawing/2014/main" id="{00000000-0008-0000-0500-000012000000}"/>
              </a:ext>
            </a:extLst>
          </xdr:cNvPr>
          <xdr:cNvSpPr txBox="1"/>
        </xdr:nvSpPr>
        <xdr:spPr>
          <a:xfrm>
            <a:off x="3194317" y="534459"/>
            <a:ext cx="115425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0" i="1">
                <a:solidFill>
                  <a:schemeClr val="bg1">
                    <a:lumMod val="50000"/>
                  </a:schemeClr>
                </a:solidFill>
              </a:rPr>
              <a:t>Regresar</a:t>
            </a:r>
          </a:p>
        </xdr:txBody>
      </xdr:sp>
      <xdr:pic>
        <xdr:nvPicPr>
          <xdr:cNvPr id="19" name="Gráfico 18" descr="Flecha: vuelta en U vertical con relleno sólido">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rot="5400000">
            <a:off x="3458119" y="142875"/>
            <a:ext cx="540000" cy="540000"/>
          </a:xfrm>
          <a:prstGeom prst="rect">
            <a:avLst/>
          </a:prstGeom>
        </xdr:spPr>
      </xdr:pic>
    </xdr:grpSp>
    <xdr:clientData/>
  </xdr:twoCellAnchor>
  <xdr:twoCellAnchor>
    <xdr:from>
      <xdr:col>4</xdr:col>
      <xdr:colOff>1834446</xdr:colOff>
      <xdr:row>2</xdr:row>
      <xdr:rowOff>21168</xdr:rowOff>
    </xdr:from>
    <xdr:to>
      <xdr:col>4</xdr:col>
      <xdr:colOff>6604002</xdr:colOff>
      <xdr:row>4</xdr:row>
      <xdr:rowOff>28223</xdr:rowOff>
    </xdr:to>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7944557" y="289279"/>
          <a:ext cx="4769556" cy="402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rgbClr val="B6004C"/>
              </a:solidFill>
            </a:rPr>
            <a:t>Estado de </a:t>
          </a:r>
          <a:r>
            <a:rPr lang="es-CO" sz="2000" baseline="0">
              <a:solidFill>
                <a:srgbClr val="B6004C"/>
              </a:solidFill>
            </a:rPr>
            <a:t>indicadores</a:t>
          </a:r>
          <a:endParaRPr lang="es-CO" sz="2000">
            <a:solidFill>
              <a:srgbClr val="B6004C"/>
            </a:solidFill>
          </a:endParaRPr>
        </a:p>
      </xdr:txBody>
    </xdr:sp>
    <xdr:clientData/>
  </xdr:twoCellAnchor>
  <xdr:twoCellAnchor>
    <xdr:from>
      <xdr:col>4</xdr:col>
      <xdr:colOff>56445</xdr:colOff>
      <xdr:row>1</xdr:row>
      <xdr:rowOff>70555</xdr:rowOff>
    </xdr:from>
    <xdr:to>
      <xdr:col>4</xdr:col>
      <xdr:colOff>873282</xdr:colOff>
      <xdr:row>5</xdr:row>
      <xdr:rowOff>1127</xdr:rowOff>
    </xdr:to>
    <xdr:pic>
      <xdr:nvPicPr>
        <xdr:cNvPr id="20" name="Gráfico 19" descr="Gráfico de barras con tendencia alcista con relleno sólido">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6166556" y="141111"/>
          <a:ext cx="816837" cy="7207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137581</xdr:colOff>
      <xdr:row>1</xdr:row>
      <xdr:rowOff>149309</xdr:rowOff>
    </xdr:from>
    <xdr:to>
      <xdr:col>19</xdr:col>
      <xdr:colOff>130967</xdr:colOff>
      <xdr:row>4</xdr:row>
      <xdr:rowOff>11906</xdr:rowOff>
    </xdr:to>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4900081" y="220747"/>
          <a:ext cx="9899386" cy="446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rgbClr val="B6004C"/>
              </a:solidFill>
            </a:rPr>
            <a:t>Gráficos: avance</a:t>
          </a:r>
          <a:r>
            <a:rPr lang="es-CO" sz="2000" baseline="0">
              <a:solidFill>
                <a:srgbClr val="B6004C"/>
              </a:solidFill>
            </a:rPr>
            <a:t> en el cálculo de los indicadores</a:t>
          </a:r>
          <a:endParaRPr lang="es-CO" sz="2000">
            <a:solidFill>
              <a:srgbClr val="B6004C"/>
            </a:solidFill>
          </a:endParaRPr>
        </a:p>
      </xdr:txBody>
    </xdr:sp>
    <xdr:clientData/>
  </xdr:twoCellAnchor>
  <xdr:twoCellAnchor editAs="oneCell">
    <xdr:from>
      <xdr:col>1</xdr:col>
      <xdr:colOff>297655</xdr:colOff>
      <xdr:row>1</xdr:row>
      <xdr:rowOff>23812</xdr:rowOff>
    </xdr:from>
    <xdr:to>
      <xdr:col>3</xdr:col>
      <xdr:colOff>428623</xdr:colOff>
      <xdr:row>4</xdr:row>
      <xdr:rowOff>172934</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stretch>
          <a:fillRect/>
        </a:stretch>
      </xdr:blipFill>
      <xdr:spPr>
        <a:xfrm>
          <a:off x="1250155" y="95250"/>
          <a:ext cx="1654968" cy="732528"/>
        </a:xfrm>
        <a:prstGeom prst="rect">
          <a:avLst/>
        </a:prstGeom>
      </xdr:spPr>
    </xdr:pic>
    <xdr:clientData/>
  </xdr:twoCellAnchor>
  <xdr:twoCellAnchor>
    <xdr:from>
      <xdr:col>2</xdr:col>
      <xdr:colOff>642936</xdr:colOff>
      <xdr:row>6</xdr:row>
      <xdr:rowOff>176205</xdr:rowOff>
    </xdr:from>
    <xdr:to>
      <xdr:col>3</xdr:col>
      <xdr:colOff>600936</xdr:colOff>
      <xdr:row>10</xdr:row>
      <xdr:rowOff>110393</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535354</xdr:colOff>
      <xdr:row>6</xdr:row>
      <xdr:rowOff>164299</xdr:rowOff>
    </xdr:from>
    <xdr:to>
      <xdr:col>8</xdr:col>
      <xdr:colOff>493354</xdr:colOff>
      <xdr:row>10</xdr:row>
      <xdr:rowOff>98487</xdr:rowOff>
    </xdr:to>
    <xdr:graphicFrame macro="">
      <xdr:nvGraphicFramePr>
        <xdr:cNvPr id="13" name="Gráfico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189648</xdr:colOff>
      <xdr:row>6</xdr:row>
      <xdr:rowOff>176205</xdr:rowOff>
    </xdr:from>
    <xdr:to>
      <xdr:col>13</xdr:col>
      <xdr:colOff>147648</xdr:colOff>
      <xdr:row>10</xdr:row>
      <xdr:rowOff>110393</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594036</xdr:colOff>
      <xdr:row>6</xdr:row>
      <xdr:rowOff>176205</xdr:rowOff>
    </xdr:from>
    <xdr:to>
      <xdr:col>17</xdr:col>
      <xdr:colOff>552036</xdr:colOff>
      <xdr:row>10</xdr:row>
      <xdr:rowOff>110393</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217714</xdr:colOff>
      <xdr:row>6</xdr:row>
      <xdr:rowOff>200018</xdr:rowOff>
    </xdr:from>
    <xdr:to>
      <xdr:col>16</xdr:col>
      <xdr:colOff>175714</xdr:colOff>
      <xdr:row>10</xdr:row>
      <xdr:rowOff>134206</xdr:rowOff>
    </xdr:to>
    <xdr:graphicFrame macro="">
      <xdr:nvGraphicFramePr>
        <xdr:cNvPr id="16" name="Gráfico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452434</xdr:colOff>
      <xdr:row>6</xdr:row>
      <xdr:rowOff>200018</xdr:rowOff>
    </xdr:from>
    <xdr:to>
      <xdr:col>18</xdr:col>
      <xdr:colOff>410434</xdr:colOff>
      <xdr:row>10</xdr:row>
      <xdr:rowOff>134206</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371475</xdr:colOff>
      <xdr:row>33</xdr:row>
      <xdr:rowOff>101600</xdr:rowOff>
    </xdr:from>
    <xdr:to>
      <xdr:col>18</xdr:col>
      <xdr:colOff>76200</xdr:colOff>
      <xdr:row>46</xdr:row>
      <xdr:rowOff>181100</xdr:rowOff>
    </xdr:to>
    <xdr:graphicFrame macro="">
      <xdr:nvGraphicFramePr>
        <xdr:cNvPr id="19" name="Gráfico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419101</xdr:colOff>
      <xdr:row>47</xdr:row>
      <xdr:rowOff>122890</xdr:rowOff>
    </xdr:from>
    <xdr:to>
      <xdr:col>9</xdr:col>
      <xdr:colOff>123826</xdr:colOff>
      <xdr:row>60</xdr:row>
      <xdr:rowOff>171435</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371475</xdr:colOff>
      <xdr:row>47</xdr:row>
      <xdr:rowOff>122039</xdr:rowOff>
    </xdr:from>
    <xdr:to>
      <xdr:col>18</xdr:col>
      <xdr:colOff>76200</xdr:colOff>
      <xdr:row>61</xdr:row>
      <xdr:rowOff>11039</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419101</xdr:colOff>
      <xdr:row>61</xdr:row>
      <xdr:rowOff>127000</xdr:rowOff>
    </xdr:from>
    <xdr:to>
      <xdr:col>9</xdr:col>
      <xdr:colOff>123826</xdr:colOff>
      <xdr:row>75</xdr:row>
      <xdr:rowOff>16000</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452438</xdr:colOff>
      <xdr:row>24</xdr:row>
      <xdr:rowOff>152400</xdr:rowOff>
    </xdr:from>
    <xdr:to>
      <xdr:col>19</xdr:col>
      <xdr:colOff>215313</xdr:colOff>
      <xdr:row>29</xdr:row>
      <xdr:rowOff>130080</xdr:rowOff>
    </xdr:to>
    <xdr:grpSp>
      <xdr:nvGrpSpPr>
        <xdr:cNvPr id="43" name="Grupo 42">
          <a:extLst>
            <a:ext uri="{FF2B5EF4-FFF2-40B4-BE49-F238E27FC236}">
              <a16:creationId xmlns:a16="http://schemas.microsoft.com/office/drawing/2014/main" id="{00000000-0008-0000-0600-00002B000000}"/>
            </a:ext>
          </a:extLst>
        </xdr:cNvPr>
        <xdr:cNvGrpSpPr/>
      </xdr:nvGrpSpPr>
      <xdr:grpSpPr>
        <a:xfrm>
          <a:off x="14644688" y="5105400"/>
          <a:ext cx="2382250" cy="930180"/>
          <a:chOff x="21280438" y="4262437"/>
          <a:chExt cx="2160000" cy="930180"/>
        </a:xfrm>
      </xdr:grpSpPr>
      <xdr:sp macro="" textlink="">
        <xdr:nvSpPr>
          <xdr:cNvPr id="44" name="CuadroTexto 43">
            <a:hlinkClick xmlns:r="http://schemas.openxmlformats.org/officeDocument/2006/relationships" r:id="rId12"/>
            <a:extLst>
              <a:ext uri="{FF2B5EF4-FFF2-40B4-BE49-F238E27FC236}">
                <a16:creationId xmlns:a16="http://schemas.microsoft.com/office/drawing/2014/main" id="{00000000-0008-0000-0600-00002C000000}"/>
              </a:ext>
            </a:extLst>
          </xdr:cNvPr>
          <xdr:cNvSpPr txBox="1"/>
        </xdr:nvSpPr>
        <xdr:spPr>
          <a:xfrm>
            <a:off x="21280438" y="4832617"/>
            <a:ext cx="21600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0" i="1">
                <a:solidFill>
                  <a:schemeClr val="bg1">
                    <a:lumMod val="50000"/>
                  </a:schemeClr>
                </a:solidFill>
              </a:rPr>
              <a:t>Ver</a:t>
            </a:r>
            <a:r>
              <a:rPr lang="es-CO" sz="1400" b="0" i="1" baseline="0">
                <a:solidFill>
                  <a:schemeClr val="bg1">
                    <a:lumMod val="50000"/>
                  </a:schemeClr>
                </a:solidFill>
              </a:rPr>
              <a:t> indicadores</a:t>
            </a:r>
            <a:endParaRPr lang="es-CO" sz="1400" b="0" i="1">
              <a:solidFill>
                <a:schemeClr val="bg1">
                  <a:lumMod val="50000"/>
                </a:schemeClr>
              </a:solidFill>
            </a:endParaRPr>
          </a:p>
        </xdr:txBody>
      </xdr:sp>
      <xdr:pic>
        <xdr:nvPicPr>
          <xdr:cNvPr id="45" name="Gráfico 44" descr="Gráfico de barras con tendencia alcista con relleno sólido">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22062281" y="4262437"/>
            <a:ext cx="540000" cy="540000"/>
          </a:xfrm>
          <a:prstGeom prst="rect">
            <a:avLst/>
          </a:prstGeom>
        </xdr:spPr>
      </xdr:pic>
    </xdr:grpSp>
    <xdr:clientData/>
  </xdr:twoCellAnchor>
  <xdr:twoCellAnchor>
    <xdr:from>
      <xdr:col>2</xdr:col>
      <xdr:colOff>145255</xdr:colOff>
      <xdr:row>25</xdr:row>
      <xdr:rowOff>138112</xdr:rowOff>
    </xdr:from>
    <xdr:to>
      <xdr:col>8</xdr:col>
      <xdr:colOff>688180</xdr:colOff>
      <xdr:row>29</xdr:row>
      <xdr:rowOff>50800</xdr:rowOff>
    </xdr:to>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2113755" y="5268912"/>
          <a:ext cx="5800725" cy="674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CO" sz="2000">
              <a:solidFill>
                <a:schemeClr val="tx1"/>
              </a:solidFill>
              <a:latin typeface="+mn-lt"/>
              <a:ea typeface="+mn-ea"/>
              <a:cs typeface="+mn-cs"/>
            </a:rPr>
            <a:t>Avance reporte </a:t>
          </a:r>
          <a:r>
            <a:rPr lang="es-CO" sz="2000" baseline="0">
              <a:solidFill>
                <a:schemeClr val="tx1"/>
              </a:solidFill>
              <a:latin typeface="+mn-lt"/>
              <a:ea typeface="+mn-ea"/>
              <a:cs typeface="+mn-cs"/>
            </a:rPr>
            <a:t>indicadores</a:t>
          </a:r>
          <a:endParaRPr lang="es-CO" sz="2000">
            <a:solidFill>
              <a:schemeClr val="tx1"/>
            </a:solidFill>
            <a:latin typeface="+mn-lt"/>
            <a:ea typeface="+mn-ea"/>
            <a:cs typeface="+mn-cs"/>
          </a:endParaRPr>
        </a:p>
      </xdr:txBody>
    </xdr:sp>
    <xdr:clientData/>
  </xdr:twoCellAnchor>
  <xdr:twoCellAnchor>
    <xdr:from>
      <xdr:col>5</xdr:col>
      <xdr:colOff>35719</xdr:colOff>
      <xdr:row>1</xdr:row>
      <xdr:rowOff>47625</xdr:rowOff>
    </xdr:from>
    <xdr:to>
      <xdr:col>5</xdr:col>
      <xdr:colOff>755719</xdr:colOff>
      <xdr:row>4</xdr:row>
      <xdr:rowOff>184219</xdr:rowOff>
    </xdr:to>
    <xdr:grpSp>
      <xdr:nvGrpSpPr>
        <xdr:cNvPr id="47" name="Grupo 46">
          <a:extLst>
            <a:ext uri="{FF2B5EF4-FFF2-40B4-BE49-F238E27FC236}">
              <a16:creationId xmlns:a16="http://schemas.microsoft.com/office/drawing/2014/main" id="{00000000-0008-0000-0600-00002F000000}"/>
            </a:ext>
          </a:extLst>
        </xdr:cNvPr>
        <xdr:cNvGrpSpPr/>
      </xdr:nvGrpSpPr>
      <xdr:grpSpPr>
        <a:xfrm>
          <a:off x="4623594" y="127000"/>
          <a:ext cx="720000" cy="723969"/>
          <a:chOff x="10456334" y="4063999"/>
          <a:chExt cx="720000" cy="720000"/>
        </a:xfrm>
      </xdr:grpSpPr>
      <xdr:pic>
        <xdr:nvPicPr>
          <xdr:cNvPr id="48" name="Gráfico 47" descr="Monitor con relleno sólido">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10456334" y="4063999"/>
            <a:ext cx="720000" cy="720000"/>
          </a:xfrm>
          <a:prstGeom prst="rect">
            <a:avLst/>
          </a:prstGeom>
        </xdr:spPr>
      </xdr:pic>
      <xdr:pic>
        <xdr:nvPicPr>
          <xdr:cNvPr id="49" name="Gráfico 19" descr="Tendencia al alza con relleno sólido">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36250" y="4180417"/>
            <a:ext cx="360000" cy="360000"/>
          </a:xfrm>
          <a:prstGeom prst="rect">
            <a:avLst/>
          </a:prstGeom>
        </xdr:spPr>
      </xdr:pic>
    </xdr:grpSp>
    <xdr:clientData/>
  </xdr:twoCellAnchor>
  <xdr:twoCellAnchor>
    <xdr:from>
      <xdr:col>0</xdr:col>
      <xdr:colOff>95250</xdr:colOff>
      <xdr:row>1</xdr:row>
      <xdr:rowOff>11906</xdr:rowOff>
    </xdr:from>
    <xdr:to>
      <xdr:col>0</xdr:col>
      <xdr:colOff>876408</xdr:colOff>
      <xdr:row>11</xdr:row>
      <xdr:rowOff>68791</xdr:rowOff>
    </xdr:to>
    <xdr:grpSp>
      <xdr:nvGrpSpPr>
        <xdr:cNvPr id="58" name="Grupo 57">
          <a:extLst>
            <a:ext uri="{FF2B5EF4-FFF2-40B4-BE49-F238E27FC236}">
              <a16:creationId xmlns:a16="http://schemas.microsoft.com/office/drawing/2014/main" id="{00000000-0008-0000-0600-00003A000000}"/>
            </a:ext>
          </a:extLst>
        </xdr:cNvPr>
        <xdr:cNvGrpSpPr/>
      </xdr:nvGrpSpPr>
      <xdr:grpSpPr>
        <a:xfrm>
          <a:off x="95250" y="91281"/>
          <a:ext cx="781158" cy="2454010"/>
          <a:chOff x="12192000" y="2286000"/>
          <a:chExt cx="781158" cy="2461947"/>
        </a:xfrm>
      </xdr:grpSpPr>
      <xdr:pic>
        <xdr:nvPicPr>
          <xdr:cNvPr id="59" name="Imagen 58">
            <a:extLst>
              <a:ext uri="{FF2B5EF4-FFF2-40B4-BE49-F238E27FC236}">
                <a16:creationId xmlns:a16="http://schemas.microsoft.com/office/drawing/2014/main" id="{00000000-0008-0000-0600-00003B00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2192000" y="2286000"/>
            <a:ext cx="781158" cy="2461947"/>
          </a:xfrm>
          <a:prstGeom prst="rect">
            <a:avLst/>
          </a:prstGeom>
          <a:ln>
            <a:solidFill>
              <a:srgbClr val="B6004C"/>
            </a:solidFill>
          </a:ln>
        </xdr:spPr>
      </xdr:pic>
      <xdr:pic>
        <xdr:nvPicPr>
          <xdr:cNvPr id="60" name="Gráfico 4">
            <a:hlinkClick xmlns:r="http://schemas.openxmlformats.org/officeDocument/2006/relationships" r:id="rId20"/>
            <a:extLst>
              <a:ext uri="{FF2B5EF4-FFF2-40B4-BE49-F238E27FC236}">
                <a16:creationId xmlns:a16="http://schemas.microsoft.com/office/drawing/2014/main" id="{00000000-0008-0000-0600-00003C000000}"/>
              </a:ext>
            </a:extLst>
          </xdr:cNvPr>
          <xdr:cNvPicPr preferRelativeResize="0">
            <a:picLocks/>
          </xdr:cNvPicPr>
        </xdr:nvPicPr>
        <xdr:blipFill>
          <a:blip xmlns:r="http://schemas.openxmlformats.org/officeDocument/2006/relationships" r:embed="rId21" cstate="print">
            <a:extLst>
              <a:ext uri="{28A0092B-C50C-407E-A947-70E740481C1C}">
                <a14:useLocalDpi xmlns:a14="http://schemas.microsoft.com/office/drawing/2010/main"/>
              </a:ext>
              <a:ext uri="{96DAC541-7B7A-43D3-8B79-37D633B846F1}">
                <asvg:svgBlip xmlns:asvg="http://schemas.microsoft.com/office/drawing/2016/SVG/main" r:embed="rId22"/>
              </a:ext>
            </a:extLst>
          </a:blip>
          <a:srcRect/>
          <a:stretch/>
        </xdr:blipFill>
        <xdr:spPr>
          <a:xfrm>
            <a:off x="12356912" y="3051460"/>
            <a:ext cx="364444" cy="365426"/>
          </a:xfrm>
          <a:prstGeom prst="rect">
            <a:avLst/>
          </a:prstGeom>
        </xdr:spPr>
      </xdr:pic>
      <xdr:pic>
        <xdr:nvPicPr>
          <xdr:cNvPr id="61" name="Gráfico 31">
            <a:hlinkClick xmlns:r="http://schemas.openxmlformats.org/officeDocument/2006/relationships" r:id="rId23"/>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 uri="{96DAC541-7B7A-43D3-8B79-37D633B846F1}">
                <asvg:svgBlip xmlns:asvg="http://schemas.microsoft.com/office/drawing/2016/SVG/main" r:embed="rId25"/>
              </a:ext>
            </a:extLst>
          </a:blip>
          <a:srcRect/>
          <a:stretch/>
        </xdr:blipFill>
        <xdr:spPr>
          <a:xfrm>
            <a:off x="12356912" y="3465321"/>
            <a:ext cx="364444" cy="365426"/>
          </a:xfrm>
          <a:prstGeom prst="rect">
            <a:avLst/>
          </a:prstGeom>
        </xdr:spPr>
      </xdr:pic>
      <xdr:pic>
        <xdr:nvPicPr>
          <xdr:cNvPr id="62" name="Gráfico 56">
            <a:hlinkClick xmlns:r="http://schemas.openxmlformats.org/officeDocument/2006/relationships" r:id="rId26"/>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rcRect/>
          <a:stretch/>
        </xdr:blipFill>
        <xdr:spPr>
          <a:xfrm>
            <a:off x="12356912" y="3880524"/>
            <a:ext cx="364444" cy="365426"/>
          </a:xfrm>
          <a:prstGeom prst="rect">
            <a:avLst/>
          </a:prstGeom>
        </xdr:spPr>
      </xdr:pic>
      <xdr:pic>
        <xdr:nvPicPr>
          <xdr:cNvPr id="63" name="Gráfico 5">
            <a:hlinkClick xmlns:r="http://schemas.openxmlformats.org/officeDocument/2006/relationships" r:id="rId29"/>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 uri="{96DAC541-7B7A-43D3-8B79-37D633B846F1}">
                <asvg:svgBlip xmlns:asvg="http://schemas.microsoft.com/office/drawing/2016/SVG/main" r:embed="rId31"/>
              </a:ext>
            </a:extLst>
          </a:blip>
          <a:srcRect/>
          <a:stretch/>
        </xdr:blipFill>
        <xdr:spPr>
          <a:xfrm>
            <a:off x="12356912" y="4295726"/>
            <a:ext cx="364444" cy="365426"/>
          </a:xfrm>
          <a:prstGeom prst="rect">
            <a:avLst/>
          </a:prstGeom>
        </xdr:spPr>
      </xdr:pic>
      <xdr:pic>
        <xdr:nvPicPr>
          <xdr:cNvPr id="64" name="Gráfico 63" descr="Engranajes con relleno sólido">
            <a:hlinkClick xmlns:r="http://schemas.openxmlformats.org/officeDocument/2006/relationships" r:id="rId32"/>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12356912" y="2632228"/>
            <a:ext cx="364444" cy="376169"/>
          </a:xfrm>
          <a:prstGeom prst="rect">
            <a:avLst/>
          </a:prstGeom>
        </xdr:spPr>
      </xdr:pic>
      <xdr:sp macro="" textlink="">
        <xdr:nvSpPr>
          <xdr:cNvPr id="65" name="CuadroTexto 64">
            <a:extLst>
              <a:ext uri="{FF2B5EF4-FFF2-40B4-BE49-F238E27FC236}">
                <a16:creationId xmlns:a16="http://schemas.microsoft.com/office/drawing/2014/main" id="{00000000-0008-0000-0600-000041000000}"/>
              </a:ext>
            </a:extLst>
          </xdr:cNvPr>
          <xdr:cNvSpPr txBox="1"/>
        </xdr:nvSpPr>
        <xdr:spPr>
          <a:xfrm>
            <a:off x="12220929" y="2335764"/>
            <a:ext cx="636410" cy="25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rgbClr val="B6004C"/>
                </a:solidFill>
                <a:latin typeface="Segoe UI" panose="020B0502040204020203" pitchFamily="34" charset="0"/>
                <a:cs typeface="Segoe UI" panose="020B0502040204020203" pitchFamily="34" charset="0"/>
              </a:rPr>
              <a:t>MENÚ</a:t>
            </a:r>
          </a:p>
        </xdr:txBody>
      </xdr:sp>
    </xdr:grpSp>
    <xdr:clientData/>
  </xdr:twoCellAnchor>
  <xdr:twoCellAnchor>
    <xdr:from>
      <xdr:col>1</xdr:col>
      <xdr:colOff>174624</xdr:colOff>
      <xdr:row>5</xdr:row>
      <xdr:rowOff>247650</xdr:rowOff>
    </xdr:from>
    <xdr:to>
      <xdr:col>19</xdr:col>
      <xdr:colOff>673224</xdr:colOff>
      <xdr:row>22</xdr:row>
      <xdr:rowOff>79950</xdr:rowOff>
    </xdr:to>
    <xdr:graphicFrame macro="">
      <xdr:nvGraphicFramePr>
        <xdr:cNvPr id="30" name="Gráfico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374650</xdr:colOff>
      <xdr:row>61</xdr:row>
      <xdr:rowOff>142478</xdr:rowOff>
    </xdr:from>
    <xdr:to>
      <xdr:col>18</xdr:col>
      <xdr:colOff>76200</xdr:colOff>
      <xdr:row>75</xdr:row>
      <xdr:rowOff>523</xdr:rowOff>
    </xdr:to>
    <xdr:graphicFrame macro="">
      <xdr:nvGraphicFramePr>
        <xdr:cNvPr id="31" name="Gráfico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25</xdr:col>
      <xdr:colOff>554625</xdr:colOff>
      <xdr:row>20</xdr:row>
      <xdr:rowOff>174625</xdr:rowOff>
    </xdr:from>
    <xdr:to>
      <xdr:col>28</xdr:col>
      <xdr:colOff>317500</xdr:colOff>
      <xdr:row>32</xdr:row>
      <xdr:rowOff>15875</xdr:rowOff>
    </xdr:to>
    <xdr:grpSp>
      <xdr:nvGrpSpPr>
        <xdr:cNvPr id="32" name="Grupo 31">
          <a:extLst>
            <a:ext uri="{FF2B5EF4-FFF2-40B4-BE49-F238E27FC236}">
              <a16:creationId xmlns:a16="http://schemas.microsoft.com/office/drawing/2014/main" id="{00000000-0008-0000-0600-000020000000}"/>
            </a:ext>
          </a:extLst>
        </xdr:cNvPr>
        <xdr:cNvGrpSpPr/>
      </xdr:nvGrpSpPr>
      <xdr:grpSpPr>
        <a:xfrm>
          <a:off x="18224500" y="4365625"/>
          <a:ext cx="0" cy="2127250"/>
          <a:chOff x="21280438" y="4262437"/>
          <a:chExt cx="2160000" cy="930180"/>
        </a:xfrm>
      </xdr:grpSpPr>
      <xdr:sp macro="" textlink="">
        <xdr:nvSpPr>
          <xdr:cNvPr id="33" name="CuadroTexto 32">
            <a:hlinkClick xmlns:r="http://schemas.openxmlformats.org/officeDocument/2006/relationships" r:id="rId37"/>
            <a:extLst>
              <a:ext uri="{FF2B5EF4-FFF2-40B4-BE49-F238E27FC236}">
                <a16:creationId xmlns:a16="http://schemas.microsoft.com/office/drawing/2014/main" id="{00000000-0008-0000-0600-000021000000}"/>
              </a:ext>
            </a:extLst>
          </xdr:cNvPr>
          <xdr:cNvSpPr txBox="1"/>
        </xdr:nvSpPr>
        <xdr:spPr>
          <a:xfrm>
            <a:off x="21280438" y="4832617"/>
            <a:ext cx="2160000" cy="360000"/>
          </a:xfrm>
          <a:prstGeom prst="rect">
            <a:avLst/>
          </a:prstGeom>
          <a:no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0" i="1">
                <a:solidFill>
                  <a:schemeClr val="bg1">
                    <a:lumMod val="50000"/>
                  </a:schemeClr>
                </a:solidFill>
              </a:rPr>
              <a:t>Ver</a:t>
            </a:r>
            <a:r>
              <a:rPr lang="es-CO" sz="1400" b="0" i="1" baseline="0">
                <a:solidFill>
                  <a:schemeClr val="bg1">
                    <a:lumMod val="50000"/>
                  </a:schemeClr>
                </a:solidFill>
              </a:rPr>
              <a:t> indicadores por fase</a:t>
            </a:r>
            <a:endParaRPr lang="es-CO" sz="1400" b="0" i="1">
              <a:solidFill>
                <a:schemeClr val="bg1">
                  <a:lumMod val="50000"/>
                </a:schemeClr>
              </a:solidFill>
            </a:endParaRPr>
          </a:p>
        </xdr:txBody>
      </xdr:sp>
      <xdr:pic>
        <xdr:nvPicPr>
          <xdr:cNvPr id="34" name="Gráfico 33" descr="Gráfico de barras con tendencia alcista con relleno sólido">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22062281" y="4262437"/>
            <a:ext cx="540000" cy="540000"/>
          </a:xfrm>
          <a:prstGeom prst="rect">
            <a:avLst/>
          </a:prstGeom>
        </xdr:spPr>
      </xdr:pic>
    </xdr:grpSp>
    <xdr:clientData/>
  </xdr:twoCellAnchor>
  <xdr:twoCellAnchor>
    <xdr:from>
      <xdr:col>2</xdr:col>
      <xdr:colOff>419101</xdr:colOff>
      <xdr:row>33</xdr:row>
      <xdr:rowOff>119600</xdr:rowOff>
    </xdr:from>
    <xdr:to>
      <xdr:col>9</xdr:col>
      <xdr:colOff>127001</xdr:colOff>
      <xdr:row>46</xdr:row>
      <xdr:rowOff>163100</xdr:rowOff>
    </xdr:to>
    <xdr:graphicFrame macro="">
      <xdr:nvGraphicFramePr>
        <xdr:cNvPr id="35" name="Gráfico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245533</xdr:colOff>
      <xdr:row>34</xdr:row>
      <xdr:rowOff>44450</xdr:rowOff>
    </xdr:from>
    <xdr:to>
      <xdr:col>15</xdr:col>
      <xdr:colOff>379935</xdr:colOff>
      <xdr:row>35</xdr:row>
      <xdr:rowOff>180855</xdr:rowOff>
    </xdr:to>
    <xdr:sp macro="" textlink="Resumen!R1">
      <xdr:nvSpPr>
        <xdr:cNvPr id="36" name="Rectángulo 35">
          <a:extLst>
            <a:ext uri="{FF2B5EF4-FFF2-40B4-BE49-F238E27FC236}">
              <a16:creationId xmlns:a16="http://schemas.microsoft.com/office/drawing/2014/main" id="{00000000-0008-0000-0600-000024000000}"/>
            </a:ext>
          </a:extLst>
        </xdr:cNvPr>
        <xdr:cNvSpPr/>
      </xdr:nvSpPr>
      <xdr:spPr>
        <a:xfrm>
          <a:off x="10977033" y="6889750"/>
          <a:ext cx="2763302" cy="3269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fld id="{91F2D370-4348-4415-A3A1-3BAA1541A82C}" type="TxLink">
            <a:rPr lang="en-US" sz="1400" b="1" i="0" u="none" strike="noStrike">
              <a:solidFill>
                <a:srgbClr val="000000"/>
              </a:solidFill>
              <a:latin typeface="Calibri"/>
              <a:ea typeface="+mn-ea"/>
              <a:cs typeface="Calibri"/>
            </a:rPr>
            <a:pPr marL="0" indent="0" algn="l"/>
            <a:t>2. Diseño - 3. Construcción</a:t>
          </a:fld>
          <a:endParaRPr lang="es-ES_tradnl" sz="3200" b="1" i="0" u="none" strike="noStrike">
            <a:solidFill>
              <a:srgbClr val="000000"/>
            </a:solidFill>
            <a:latin typeface="Calibri"/>
            <a:ea typeface="+mn-ea"/>
            <a:cs typeface="Calibri"/>
          </a:endParaRPr>
        </a:p>
      </xdr:txBody>
    </xdr:sp>
    <xdr:clientData/>
  </xdr:twoCellAnchor>
  <xdr:twoCellAnchor>
    <xdr:from>
      <xdr:col>3</xdr:col>
      <xdr:colOff>228600</xdr:colOff>
      <xdr:row>47</xdr:row>
      <xdr:rowOff>86783</xdr:rowOff>
    </xdr:from>
    <xdr:to>
      <xdr:col>6</xdr:col>
      <xdr:colOff>363002</xdr:colOff>
      <xdr:row>49</xdr:row>
      <xdr:rowOff>32688</xdr:rowOff>
    </xdr:to>
    <xdr:sp macro="" textlink="Resumen!S1">
      <xdr:nvSpPr>
        <xdr:cNvPr id="37" name="Rectángulo 36">
          <a:extLst>
            <a:ext uri="{FF2B5EF4-FFF2-40B4-BE49-F238E27FC236}">
              <a16:creationId xmlns:a16="http://schemas.microsoft.com/office/drawing/2014/main" id="{00000000-0008-0000-0600-000025000000}"/>
            </a:ext>
          </a:extLst>
        </xdr:cNvPr>
        <xdr:cNvSpPr/>
      </xdr:nvSpPr>
      <xdr:spPr>
        <a:xfrm>
          <a:off x="3073400" y="9408583"/>
          <a:ext cx="2763302" cy="3269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fld id="{62421173-EF93-4881-B859-8C8B1A92881B}" type="TxLink">
            <a:rPr lang="en-US" sz="1400" b="1" i="0" u="none" strike="noStrike">
              <a:solidFill>
                <a:srgbClr val="000000"/>
              </a:solidFill>
              <a:latin typeface="Calibri"/>
              <a:ea typeface="+mn-ea"/>
              <a:cs typeface="Calibri"/>
            </a:rPr>
            <a:pPr marL="0" indent="0" algn="l"/>
            <a:t>4. Recolección/acopio</a:t>
          </a:fld>
          <a:endParaRPr lang="es-ES_tradnl" sz="1400" b="1" i="0" u="none" strike="noStrike">
            <a:solidFill>
              <a:srgbClr val="000000"/>
            </a:solidFill>
            <a:latin typeface="Calibri"/>
            <a:ea typeface="+mn-ea"/>
            <a:cs typeface="Calibri"/>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0.00743</cdr:x>
      <cdr:y>0.01446</cdr:y>
    </cdr:from>
    <cdr:to>
      <cdr:x>0.12907</cdr:x>
      <cdr:y>0.18687</cdr:y>
    </cdr:to>
    <cdr:pic>
      <cdr:nvPicPr>
        <cdr:cNvPr id="3" name="Gráfico 33">
          <a:extLst xmlns:a="http://schemas.openxmlformats.org/drawingml/2006/main">
            <a:ext uri="{FF2B5EF4-FFF2-40B4-BE49-F238E27FC236}">
              <a16:creationId xmlns:a16="http://schemas.microsoft.com/office/drawing/2014/main" id="{F1D2A395-764A-499E-8BE9-28CE9C9597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xmlns:a="http://schemas.openxmlformats.org/drawingml/2006/main"/>
        <a:stretch xmlns:a="http://schemas.openxmlformats.org/drawingml/2006/main"/>
      </cdr:blipFill>
      <cdr:spPr>
        <a:xfrm xmlns:a="http://schemas.openxmlformats.org/drawingml/2006/main">
          <a:off x="50821" y="36856"/>
          <a:ext cx="832018" cy="439399"/>
        </a:xfrm>
        <a:prstGeom xmlns:a="http://schemas.openxmlformats.org/drawingml/2006/main" prst="rect">
          <a:avLst/>
        </a:prstGeom>
      </cdr:spPr>
    </cdr:pic>
  </cdr:relSizeAnchor>
</c:userShapes>
</file>

<file path=xl/drawings/drawing16.xml><?xml version="1.0" encoding="utf-8"?>
<c:userShapes xmlns:c="http://schemas.openxmlformats.org/drawingml/2006/chart">
  <cdr:relSizeAnchor xmlns:cdr="http://schemas.openxmlformats.org/drawingml/2006/chartDrawing">
    <cdr:from>
      <cdr:x>0.02555</cdr:x>
      <cdr:y>0.01446</cdr:y>
    </cdr:from>
    <cdr:to>
      <cdr:x>0.11095</cdr:x>
      <cdr:y>0.18687</cdr:y>
    </cdr:to>
    <cdr:pic>
      <cdr:nvPicPr>
        <cdr:cNvPr id="3" name="Gráfico 33">
          <a:extLst xmlns:a="http://schemas.openxmlformats.org/drawingml/2006/main">
            <a:ext uri="{FF2B5EF4-FFF2-40B4-BE49-F238E27FC236}">
              <a16:creationId xmlns:a16="http://schemas.microsoft.com/office/drawing/2014/main" id="{F1D2A395-764A-499E-8BE9-28CE9C9597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128752" y="36512"/>
          <a:ext cx="430281" cy="435343"/>
        </a:xfrm>
        <a:prstGeom xmlns:a="http://schemas.openxmlformats.org/drawingml/2006/main" prst="rect">
          <a:avLst/>
        </a:prstGeom>
      </cdr:spPr>
    </cdr:pic>
  </cdr:relSizeAnchor>
</c:userShapes>
</file>

<file path=xl/drawings/drawing17.xml><?xml version="1.0" encoding="utf-8"?>
<c:userShapes xmlns:c="http://schemas.openxmlformats.org/drawingml/2006/chart">
  <cdr:relSizeAnchor xmlns:cdr="http://schemas.openxmlformats.org/drawingml/2006/chartDrawing">
    <cdr:from>
      <cdr:x>0.02503</cdr:x>
      <cdr:y>0.01446</cdr:y>
    </cdr:from>
    <cdr:to>
      <cdr:x>0.11147</cdr:x>
      <cdr:y>0.18687</cdr:y>
    </cdr:to>
    <cdr:pic>
      <cdr:nvPicPr>
        <cdr:cNvPr id="3" name="Gráfico 33">
          <a:extLst xmlns:a="http://schemas.openxmlformats.org/drawingml/2006/main">
            <a:ext uri="{FF2B5EF4-FFF2-40B4-BE49-F238E27FC236}">
              <a16:creationId xmlns:a16="http://schemas.microsoft.com/office/drawing/2014/main" id="{F1D2A395-764A-499E-8BE9-28CE9C9597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126115" y="36960"/>
          <a:ext cx="435556" cy="440680"/>
        </a:xfrm>
        <a:prstGeom xmlns:a="http://schemas.openxmlformats.org/drawingml/2006/main" prst="rect">
          <a:avLst/>
        </a:prstGeom>
      </cdr:spPr>
    </cdr:pic>
  </cdr:relSizeAnchor>
  <cdr:relSizeAnchor xmlns:cdr="http://schemas.openxmlformats.org/drawingml/2006/chartDrawing">
    <cdr:from>
      <cdr:x>0.1172</cdr:x>
      <cdr:y>0.0323</cdr:y>
    </cdr:from>
    <cdr:to>
      <cdr:x>0.59756</cdr:x>
      <cdr:y>0.16019</cdr:y>
    </cdr:to>
    <cdr:sp macro="" textlink="Resumen!$T$1">
      <cdr:nvSpPr>
        <cdr:cNvPr id="4" name="Rectángulo 3">
          <a:extLst xmlns:a="http://schemas.openxmlformats.org/drawingml/2006/main">
            <a:ext uri="{FF2B5EF4-FFF2-40B4-BE49-F238E27FC236}">
              <a16:creationId xmlns:a16="http://schemas.microsoft.com/office/drawing/2014/main" id="{876CCDDB-345F-F3C7-5BDE-65581644F8DF}"/>
            </a:ext>
          </a:extLst>
        </cdr:cNvPr>
        <cdr:cNvSpPr/>
      </cdr:nvSpPr>
      <cdr:spPr>
        <a:xfrm xmlns:a="http://schemas.openxmlformats.org/drawingml/2006/main">
          <a:off x="590550" y="82550"/>
          <a:ext cx="2420402" cy="3269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18C81227-4994-43D2-AC78-1D95E185F517}" type="TxLink">
            <a:rPr lang="en-US" sz="1400" b="1" i="0" u="none" strike="noStrike">
              <a:solidFill>
                <a:srgbClr val="000000"/>
              </a:solidFill>
              <a:latin typeface="Calibri"/>
              <a:ea typeface="+mn-ea"/>
              <a:cs typeface="Calibri"/>
            </a:rPr>
            <a:pPr marL="0" indent="0" algn="l"/>
            <a:t>5. Procesamiento</a:t>
          </a:fld>
          <a:endParaRPr lang="es-ES_tradnl" sz="1400" b="1" i="0" u="none" strike="noStrike">
            <a:solidFill>
              <a:srgbClr val="000000"/>
            </a:solidFill>
            <a:latin typeface="Calibri"/>
            <a:ea typeface="+mn-ea"/>
            <a:cs typeface="Calibri"/>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0.02503</cdr:x>
      <cdr:y>0.01446</cdr:y>
    </cdr:from>
    <cdr:to>
      <cdr:x>0.11147</cdr:x>
      <cdr:y>0.18687</cdr:y>
    </cdr:to>
    <cdr:pic>
      <cdr:nvPicPr>
        <cdr:cNvPr id="3" name="Gráfico 33">
          <a:extLst xmlns:a="http://schemas.openxmlformats.org/drawingml/2006/main">
            <a:ext uri="{FF2B5EF4-FFF2-40B4-BE49-F238E27FC236}">
              <a16:creationId xmlns:a16="http://schemas.microsoft.com/office/drawing/2014/main" id="{F1D2A395-764A-499E-8BE9-28CE9C9597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126115" y="36960"/>
          <a:ext cx="435556" cy="440680"/>
        </a:xfrm>
        <a:prstGeom xmlns:a="http://schemas.openxmlformats.org/drawingml/2006/main" prst="rect">
          <a:avLst/>
        </a:prstGeom>
      </cdr:spPr>
    </cdr:pic>
  </cdr:relSizeAnchor>
  <cdr:relSizeAnchor xmlns:cdr="http://schemas.openxmlformats.org/drawingml/2006/chartDrawing">
    <cdr:from>
      <cdr:x>0.1172</cdr:x>
      <cdr:y>0.04058</cdr:y>
    </cdr:from>
    <cdr:to>
      <cdr:x>0.59756</cdr:x>
      <cdr:y>0.16847</cdr:y>
    </cdr:to>
    <cdr:sp macro="" textlink="Resumen!$U$1">
      <cdr:nvSpPr>
        <cdr:cNvPr id="4" name="Rectángulo 3">
          <a:extLst xmlns:a="http://schemas.openxmlformats.org/drawingml/2006/main">
            <a:ext uri="{FF2B5EF4-FFF2-40B4-BE49-F238E27FC236}">
              <a16:creationId xmlns:a16="http://schemas.microsoft.com/office/drawing/2014/main" id="{876CCDDB-345F-F3C7-5BDE-65581644F8DF}"/>
            </a:ext>
          </a:extLst>
        </cdr:cNvPr>
        <cdr:cNvSpPr/>
      </cdr:nvSpPr>
      <cdr:spPr>
        <a:xfrm xmlns:a="http://schemas.openxmlformats.org/drawingml/2006/main">
          <a:off x="590550" y="103716"/>
          <a:ext cx="2420402" cy="3269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4B4FCC4C-F6D7-441A-9352-2CD54214F6AB}" type="TxLink">
            <a:rPr lang="en-US" sz="1400" b="1" i="0" u="none" strike="noStrike">
              <a:solidFill>
                <a:srgbClr val="000000"/>
              </a:solidFill>
              <a:latin typeface="Calibri"/>
              <a:ea typeface="+mn-ea"/>
              <a:cs typeface="Calibri"/>
            </a:rPr>
            <a:pPr marL="0" indent="0" algn="l"/>
            <a:t>6. Análisis</a:t>
          </a:fld>
          <a:endParaRPr lang="es-ES_tradnl" sz="1400" b="1" i="0" u="none" strike="noStrike">
            <a:solidFill>
              <a:srgbClr val="000000"/>
            </a:solidFill>
            <a:latin typeface="Calibri"/>
            <a:ea typeface="+mn-ea"/>
            <a:cs typeface="Calibri"/>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0.02086</cdr:x>
      <cdr:y>0.02571</cdr:y>
    </cdr:from>
    <cdr:to>
      <cdr:x>0.10357</cdr:x>
      <cdr:y>0.19964</cdr:y>
    </cdr:to>
    <cdr:pic>
      <cdr:nvPicPr>
        <cdr:cNvPr id="4" name="Gráfico 2" descr="Marketing con relleno sólido">
          <a:extLst xmlns:a="http://schemas.openxmlformats.org/drawingml/2006/main">
            <a:ext uri="{FF2B5EF4-FFF2-40B4-BE49-F238E27FC236}">
              <a16:creationId xmlns:a16="http://schemas.microsoft.com/office/drawing/2014/main" id="{00000000-0008-0000-0800-000031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21357" y="64912"/>
          <a:ext cx="481091" cy="439200"/>
        </a:xfrm>
        <a:prstGeom xmlns:a="http://schemas.openxmlformats.org/drawingml/2006/main" prst="rect">
          <a:avLst/>
        </a:prstGeom>
      </cdr:spPr>
    </cdr:pic>
  </cdr:relSizeAnchor>
  <cdr:relSizeAnchor xmlns:cdr="http://schemas.openxmlformats.org/drawingml/2006/chartDrawing">
    <cdr:from>
      <cdr:x>0.10029</cdr:x>
      <cdr:y>0.04527</cdr:y>
    </cdr:from>
    <cdr:to>
      <cdr:x>0.57028</cdr:x>
      <cdr:y>0.17473</cdr:y>
    </cdr:to>
    <cdr:sp macro="" textlink="Resumen!$V$1">
      <cdr:nvSpPr>
        <cdr:cNvPr id="3" name="Rectángulo 2">
          <a:extLst xmlns:a="http://schemas.openxmlformats.org/drawingml/2006/main">
            <a:ext uri="{FF2B5EF4-FFF2-40B4-BE49-F238E27FC236}">
              <a16:creationId xmlns:a16="http://schemas.microsoft.com/office/drawing/2014/main" id="{876CCDDB-345F-F3C7-5BDE-65581644F8DF}"/>
            </a:ext>
          </a:extLst>
        </cdr:cNvPr>
        <cdr:cNvSpPr/>
      </cdr:nvSpPr>
      <cdr:spPr>
        <a:xfrm xmlns:a="http://schemas.openxmlformats.org/drawingml/2006/main">
          <a:off x="516466" y="114300"/>
          <a:ext cx="2420402" cy="3269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B74F45FB-AE09-45F5-A6B4-03EBD62B7F91}" type="TxLink">
            <a:rPr lang="en-US" sz="1400" b="1" i="0" u="none" strike="noStrike">
              <a:solidFill>
                <a:srgbClr val="000000"/>
              </a:solidFill>
              <a:latin typeface="Calibri"/>
              <a:ea typeface="+mn-ea"/>
              <a:cs typeface="Calibri"/>
            </a:rPr>
            <a:pPr marL="0" indent="0" algn="l"/>
            <a:t>7. Difusión</a:t>
          </a:fld>
          <a:endParaRPr lang="es-ES_tradnl" sz="1400" b="1" i="0" u="none" strike="noStrike">
            <a:solidFill>
              <a:srgbClr val="000000"/>
            </a:solidFill>
            <a:latin typeface="Calibri"/>
            <a:ea typeface="+mn-ea"/>
            <a:cs typeface="Calibri"/>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4</xdr:col>
      <xdr:colOff>1502834</xdr:colOff>
      <xdr:row>1</xdr:row>
      <xdr:rowOff>76815</xdr:rowOff>
    </xdr:from>
    <xdr:to>
      <xdr:col>8</xdr:col>
      <xdr:colOff>1239309</xdr:colOff>
      <xdr:row>1</xdr:row>
      <xdr:rowOff>717372</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5450417" y="140315"/>
          <a:ext cx="6689725" cy="640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a:solidFill>
                <a:srgbClr val="B6004C"/>
              </a:solidFill>
            </a:rPr>
            <a:t>Listas de chequeo - Autoevaluación</a:t>
          </a:r>
          <a:r>
            <a:rPr lang="es-CO" sz="2000" baseline="0">
              <a:solidFill>
                <a:srgbClr val="B6004C"/>
              </a:solidFill>
            </a:rPr>
            <a:t> del </a:t>
          </a:r>
          <a:r>
            <a:rPr lang="es-CO" sz="2000">
              <a:solidFill>
                <a:srgbClr val="B6004C"/>
              </a:solidFill>
            </a:rPr>
            <a:t>Proceso Estadístico</a:t>
          </a:r>
        </a:p>
      </xdr:txBody>
    </xdr:sp>
    <xdr:clientData/>
  </xdr:twoCellAnchor>
  <xdr:twoCellAnchor editAs="absolute">
    <xdr:from>
      <xdr:col>2</xdr:col>
      <xdr:colOff>114300</xdr:colOff>
      <xdr:row>1</xdr:row>
      <xdr:rowOff>66675</xdr:rowOff>
    </xdr:from>
    <xdr:to>
      <xdr:col>3</xdr:col>
      <xdr:colOff>550068</xdr:colOff>
      <xdr:row>1</xdr:row>
      <xdr:rowOff>799203</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42925" y="285750"/>
          <a:ext cx="1654968" cy="732528"/>
        </a:xfrm>
        <a:prstGeom prst="rect">
          <a:avLst/>
        </a:prstGeom>
      </xdr:spPr>
    </xdr:pic>
    <xdr:clientData/>
  </xdr:twoCellAnchor>
  <xdr:twoCellAnchor editAs="absolute">
    <xdr:from>
      <xdr:col>4</xdr:col>
      <xdr:colOff>975783</xdr:colOff>
      <xdr:row>1</xdr:row>
      <xdr:rowOff>52917</xdr:rowOff>
    </xdr:from>
    <xdr:to>
      <xdr:col>4</xdr:col>
      <xdr:colOff>1695783</xdr:colOff>
      <xdr:row>1</xdr:row>
      <xdr:rowOff>775298</xdr:rowOff>
    </xdr:to>
    <xdr:pic>
      <xdr:nvPicPr>
        <xdr:cNvPr id="7" name="Gráfico 16" descr="Portapapeles con relleno sólid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4783666" y="116417"/>
          <a:ext cx="720000" cy="722381"/>
        </a:xfrm>
        <a:prstGeom prst="rect">
          <a:avLst/>
        </a:prstGeom>
      </xdr:spPr>
    </xdr:pic>
    <xdr:clientData/>
  </xdr:twoCellAnchor>
  <xdr:twoCellAnchor editAs="absolute">
    <xdr:from>
      <xdr:col>0</xdr:col>
      <xdr:colOff>141112</xdr:colOff>
      <xdr:row>1</xdr:row>
      <xdr:rowOff>23812</xdr:rowOff>
    </xdr:from>
    <xdr:to>
      <xdr:col>0</xdr:col>
      <xdr:colOff>922270</xdr:colOff>
      <xdr:row>184</xdr:row>
      <xdr:rowOff>672922</xdr:rowOff>
    </xdr:to>
    <xdr:grpSp>
      <xdr:nvGrpSpPr>
        <xdr:cNvPr id="27" name="Grupo 26">
          <a:extLst>
            <a:ext uri="{FF2B5EF4-FFF2-40B4-BE49-F238E27FC236}">
              <a16:creationId xmlns:a16="http://schemas.microsoft.com/office/drawing/2014/main" id="{00000000-0008-0000-0100-00001B000000}"/>
            </a:ext>
          </a:extLst>
        </xdr:cNvPr>
        <xdr:cNvGrpSpPr/>
      </xdr:nvGrpSpPr>
      <xdr:grpSpPr>
        <a:xfrm>
          <a:off x="141112" y="94368"/>
          <a:ext cx="781158" cy="2412998"/>
          <a:chOff x="12192000" y="2286000"/>
          <a:chExt cx="781158" cy="2461947"/>
        </a:xfrm>
      </xdr:grpSpPr>
      <xdr:pic>
        <xdr:nvPicPr>
          <xdr:cNvPr id="28" name="Imagen 27">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192000" y="2286000"/>
            <a:ext cx="781158" cy="2461947"/>
          </a:xfrm>
          <a:prstGeom prst="rect">
            <a:avLst/>
          </a:prstGeom>
          <a:ln>
            <a:solidFill>
              <a:srgbClr val="B6004C"/>
            </a:solidFill>
          </a:ln>
        </xdr:spPr>
      </xdr:pic>
      <xdr:pic>
        <xdr:nvPicPr>
          <xdr:cNvPr id="29" name="Gráfico 4">
            <a:hlinkClick xmlns:r="http://schemas.openxmlformats.org/officeDocument/2006/relationships" r:id="rId5"/>
            <a:extLst>
              <a:ext uri="{FF2B5EF4-FFF2-40B4-BE49-F238E27FC236}">
                <a16:creationId xmlns:a16="http://schemas.microsoft.com/office/drawing/2014/main" id="{00000000-0008-0000-0100-00001D00000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a:ext>
              <a:ext uri="{96DAC541-7B7A-43D3-8B79-37D633B846F1}">
                <asvg:svgBlip xmlns:asvg="http://schemas.microsoft.com/office/drawing/2016/SVG/main" r:embed="rId7"/>
              </a:ext>
            </a:extLst>
          </a:blip>
          <a:srcRect/>
          <a:stretch/>
        </xdr:blipFill>
        <xdr:spPr>
          <a:xfrm>
            <a:off x="12356912" y="3051460"/>
            <a:ext cx="364444" cy="365426"/>
          </a:xfrm>
          <a:prstGeom prst="rect">
            <a:avLst/>
          </a:prstGeom>
        </xdr:spPr>
      </xdr:pic>
      <xdr:pic>
        <xdr:nvPicPr>
          <xdr:cNvPr id="30" name="Gráfico 31">
            <a:hlinkClick xmlns:r="http://schemas.openxmlformats.org/officeDocument/2006/relationships" r:id="rId8"/>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 uri="{96DAC541-7B7A-43D3-8B79-37D633B846F1}">
                <asvg:svgBlip xmlns:asvg="http://schemas.microsoft.com/office/drawing/2016/SVG/main" r:embed="rId10"/>
              </a:ext>
            </a:extLst>
          </a:blip>
          <a:srcRect/>
          <a:stretch/>
        </xdr:blipFill>
        <xdr:spPr>
          <a:xfrm>
            <a:off x="12356912" y="3465321"/>
            <a:ext cx="364444" cy="365426"/>
          </a:xfrm>
          <a:prstGeom prst="rect">
            <a:avLst/>
          </a:prstGeom>
        </xdr:spPr>
      </xdr:pic>
      <xdr:pic>
        <xdr:nvPicPr>
          <xdr:cNvPr id="31" name="Gráfico 56">
            <a:hlinkClick xmlns:r="http://schemas.openxmlformats.org/officeDocument/2006/relationships" r:id="rId11"/>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rcRect/>
          <a:stretch/>
        </xdr:blipFill>
        <xdr:spPr>
          <a:xfrm>
            <a:off x="12356912" y="3880524"/>
            <a:ext cx="364444" cy="365426"/>
          </a:xfrm>
          <a:prstGeom prst="rect">
            <a:avLst/>
          </a:prstGeom>
        </xdr:spPr>
      </xdr:pic>
      <xdr:pic>
        <xdr:nvPicPr>
          <xdr:cNvPr id="32" name="Gráfico 5">
            <a:hlinkClick xmlns:r="http://schemas.openxmlformats.org/officeDocument/2006/relationships" r:id="rId1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 uri="{96DAC541-7B7A-43D3-8B79-37D633B846F1}">
                <asvg:svgBlip xmlns:asvg="http://schemas.microsoft.com/office/drawing/2016/SVG/main" r:embed="rId16"/>
              </a:ext>
            </a:extLst>
          </a:blip>
          <a:srcRect/>
          <a:stretch/>
        </xdr:blipFill>
        <xdr:spPr>
          <a:xfrm>
            <a:off x="12356912" y="4295726"/>
            <a:ext cx="364444" cy="365426"/>
          </a:xfrm>
          <a:prstGeom prst="rect">
            <a:avLst/>
          </a:prstGeom>
        </xdr:spPr>
      </xdr:pic>
      <xdr:pic>
        <xdr:nvPicPr>
          <xdr:cNvPr id="33" name="Gráfico 32" descr="Engranajes con relleno sólido">
            <a:hlinkClick xmlns:r="http://schemas.openxmlformats.org/officeDocument/2006/relationships" r:id="rId17"/>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2356912" y="2632228"/>
            <a:ext cx="364444" cy="376169"/>
          </a:xfrm>
          <a:prstGeom prst="rect">
            <a:avLst/>
          </a:prstGeom>
        </xdr:spPr>
      </xdr:pic>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2220929" y="2335764"/>
            <a:ext cx="636410" cy="25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rgbClr val="B6004C"/>
                </a:solidFill>
                <a:latin typeface="Segoe UI" panose="020B0502040204020203" pitchFamily="34" charset="0"/>
                <a:cs typeface="Segoe UI" panose="020B0502040204020203" pitchFamily="34" charset="0"/>
              </a:rPr>
              <a:t>MENÚ</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0.00748</cdr:x>
      <cdr:y>0.02353</cdr:y>
    </cdr:from>
    <cdr:to>
      <cdr:x>0.55622</cdr:x>
      <cdr:y>0.1745</cdr:y>
    </cdr:to>
    <cdr:sp macro="" textlink="">
      <cdr:nvSpPr>
        <cdr:cNvPr id="2" name="Rectángulo 1">
          <a:extLst xmlns:a="http://schemas.openxmlformats.org/drawingml/2006/main">
            <a:ext uri="{FF2B5EF4-FFF2-40B4-BE49-F238E27FC236}">
              <a16:creationId xmlns:a16="http://schemas.microsoft.com/office/drawing/2014/main" id="{D2E1692F-8D2E-104B-9F30-18269D6FAC59}"/>
            </a:ext>
          </a:extLst>
        </cdr:cNvPr>
        <cdr:cNvSpPr/>
      </cdr:nvSpPr>
      <cdr:spPr>
        <a:xfrm xmlns:a="http://schemas.openxmlformats.org/drawingml/2006/main">
          <a:off x="50800" y="50800"/>
          <a:ext cx="3728112" cy="3259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400" b="1" i="0" u="none" strike="noStrike">
              <a:solidFill>
                <a:srgbClr val="000000"/>
              </a:solidFill>
              <a:latin typeface="Calibri"/>
              <a:cs typeface="Calibri"/>
            </a:rPr>
            <a:t>Todas las fases</a:t>
          </a:r>
          <a:endParaRPr lang="es-ES_tradnl" sz="2000" b="1"/>
        </a:p>
      </cdr:txBody>
    </cdr:sp>
  </cdr:relSizeAnchor>
</c:userShapes>
</file>

<file path=xl/drawings/drawing21.xml><?xml version="1.0" encoding="utf-8"?>
<xdr:wsDr xmlns:xdr="http://schemas.openxmlformats.org/drawingml/2006/spreadsheetDrawing" xmlns:a="http://schemas.openxmlformats.org/drawingml/2006/main">
  <xdr:twoCellAnchor>
    <xdr:from>
      <xdr:col>11</xdr:col>
      <xdr:colOff>0</xdr:colOff>
      <xdr:row>12</xdr:row>
      <xdr:rowOff>28574</xdr:rowOff>
    </xdr:from>
    <xdr:to>
      <xdr:col>11</xdr:col>
      <xdr:colOff>34200</xdr:colOff>
      <xdr:row>15</xdr:row>
      <xdr:rowOff>129449</xdr:rowOff>
    </xdr:to>
    <xdr:graphicFrame macro="">
      <xdr:nvGraphicFramePr>
        <xdr:cNvPr id="13" name="Grá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284742</xdr:colOff>
      <xdr:row>12</xdr:row>
      <xdr:rowOff>28574</xdr:rowOff>
    </xdr:from>
    <xdr:to>
      <xdr:col>8</xdr:col>
      <xdr:colOff>290367</xdr:colOff>
      <xdr:row>13</xdr:row>
      <xdr:rowOff>148499</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425903</xdr:colOff>
      <xdr:row>12</xdr:row>
      <xdr:rowOff>28574</xdr:rowOff>
    </xdr:from>
    <xdr:to>
      <xdr:col>8</xdr:col>
      <xdr:colOff>2903</xdr:colOff>
      <xdr:row>13</xdr:row>
      <xdr:rowOff>148499</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4081</xdr:colOff>
      <xdr:row>12</xdr:row>
      <xdr:rowOff>28574</xdr:rowOff>
    </xdr:from>
    <xdr:to>
      <xdr:col>10</xdr:col>
      <xdr:colOff>9706</xdr:colOff>
      <xdr:row>13</xdr:row>
      <xdr:rowOff>148499</xdr:rowOff>
    </xdr:to>
    <xdr:graphicFrame macro="">
      <xdr:nvGraphicFramePr>
        <xdr:cNvPr id="17" name="Gráfico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12245</xdr:colOff>
      <xdr:row>12</xdr:row>
      <xdr:rowOff>28574</xdr:rowOff>
    </xdr:from>
    <xdr:to>
      <xdr:col>11</xdr:col>
      <xdr:colOff>0</xdr:colOff>
      <xdr:row>13</xdr:row>
      <xdr:rowOff>148499</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16328</xdr:colOff>
      <xdr:row>9</xdr:row>
      <xdr:rowOff>0</xdr:rowOff>
    </xdr:from>
    <xdr:to>
      <xdr:col>20</xdr:col>
      <xdr:colOff>21953</xdr:colOff>
      <xdr:row>12</xdr:row>
      <xdr:rowOff>119925</xdr:rowOff>
    </xdr:to>
    <xdr:graphicFrame macro="">
      <xdr:nvGraphicFramePr>
        <xdr:cNvPr id="26" name="Gráfico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7</xdr:row>
      <xdr:rowOff>0</xdr:rowOff>
    </xdr:from>
    <xdr:to>
      <xdr:col>22</xdr:col>
      <xdr:colOff>5625</xdr:colOff>
      <xdr:row>10</xdr:row>
      <xdr:rowOff>119925</xdr:rowOff>
    </xdr:to>
    <xdr:graphicFrame macro="">
      <xdr:nvGraphicFramePr>
        <xdr:cNvPr id="36" name="Gráfico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452437</xdr:colOff>
      <xdr:row>39</xdr:row>
      <xdr:rowOff>124814</xdr:rowOff>
    </xdr:from>
    <xdr:to>
      <xdr:col>9</xdr:col>
      <xdr:colOff>213944</xdr:colOff>
      <xdr:row>44</xdr:row>
      <xdr:rowOff>7907</xdr:rowOff>
    </xdr:to>
    <xdr:pic>
      <xdr:nvPicPr>
        <xdr:cNvPr id="34" name="Gráfico 33" descr="Libreta de direcciones con relleno sólido">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7334250" y="8030564"/>
          <a:ext cx="904507" cy="941427"/>
        </a:xfrm>
        <a:prstGeom prst="rect">
          <a:avLst/>
        </a:prstGeom>
      </xdr:spPr>
    </xdr:pic>
    <xdr:clientData/>
  </xdr:twoCellAnchor>
  <xdr:twoCellAnchor editAs="oneCell">
    <xdr:from>
      <xdr:col>4</xdr:col>
      <xdr:colOff>1357312</xdr:colOff>
      <xdr:row>53</xdr:row>
      <xdr:rowOff>87439</xdr:rowOff>
    </xdr:from>
    <xdr:to>
      <xdr:col>4</xdr:col>
      <xdr:colOff>2166569</xdr:colOff>
      <xdr:row>57</xdr:row>
      <xdr:rowOff>140604</xdr:rowOff>
    </xdr:to>
    <xdr:pic>
      <xdr:nvPicPr>
        <xdr:cNvPr id="46" name="Gráfico 45" descr="Base de datos con relleno sólido">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a:off x="3714750" y="10660189"/>
          <a:ext cx="809257" cy="899831"/>
        </a:xfrm>
        <a:prstGeom prst="rect">
          <a:avLst/>
        </a:prstGeom>
      </xdr:spPr>
    </xdr:pic>
    <xdr:clientData/>
  </xdr:twoCellAnchor>
  <xdr:twoCellAnchor editAs="oneCell">
    <xdr:from>
      <xdr:col>2</xdr:col>
      <xdr:colOff>785812</xdr:colOff>
      <xdr:row>51</xdr:row>
      <xdr:rowOff>6528</xdr:rowOff>
    </xdr:from>
    <xdr:to>
      <xdr:col>4</xdr:col>
      <xdr:colOff>394125</xdr:colOff>
      <xdr:row>55</xdr:row>
      <xdr:rowOff>35482</xdr:rowOff>
    </xdr:to>
    <xdr:pic>
      <xdr:nvPicPr>
        <xdr:cNvPr id="47" name="Gráfico 46" descr="Mejora continua con relleno sólido">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a:off x="1785937" y="10198278"/>
          <a:ext cx="965626" cy="875621"/>
        </a:xfrm>
        <a:prstGeom prst="rect">
          <a:avLst/>
        </a:prstGeom>
      </xdr:spPr>
    </xdr:pic>
    <xdr:clientData/>
  </xdr:twoCellAnchor>
  <xdr:twoCellAnchor editAs="oneCell">
    <xdr:from>
      <xdr:col>2</xdr:col>
      <xdr:colOff>619125</xdr:colOff>
      <xdr:row>45</xdr:row>
      <xdr:rowOff>39545</xdr:rowOff>
    </xdr:from>
    <xdr:to>
      <xdr:col>4</xdr:col>
      <xdr:colOff>230966</xdr:colOff>
      <xdr:row>49</xdr:row>
      <xdr:rowOff>80242</xdr:rowOff>
    </xdr:to>
    <xdr:pic>
      <xdr:nvPicPr>
        <xdr:cNvPr id="48" name="Gráfico 47" descr="Señal con relleno sólido">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a:off x="1619250" y="9088295"/>
          <a:ext cx="969154" cy="887364"/>
        </a:xfrm>
        <a:prstGeom prst="rect">
          <a:avLst/>
        </a:prstGeom>
      </xdr:spPr>
    </xdr:pic>
    <xdr:clientData/>
  </xdr:twoCellAnchor>
  <xdr:twoCellAnchor editAs="oneCell">
    <xdr:from>
      <xdr:col>4</xdr:col>
      <xdr:colOff>1047750</xdr:colOff>
      <xdr:row>60</xdr:row>
      <xdr:rowOff>183909</xdr:rowOff>
    </xdr:from>
    <xdr:to>
      <xdr:col>4</xdr:col>
      <xdr:colOff>2009848</xdr:colOff>
      <xdr:row>65</xdr:row>
      <xdr:rowOff>120995</xdr:rowOff>
    </xdr:to>
    <xdr:pic>
      <xdr:nvPicPr>
        <xdr:cNvPr id="49" name="Gráfico 2" descr="Marketing con relleno sólido">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3405188" y="12090159"/>
          <a:ext cx="962098" cy="889586"/>
        </a:xfrm>
        <a:prstGeom prst="rect">
          <a:avLst/>
        </a:prstGeom>
      </xdr:spPr>
    </xdr:pic>
    <xdr:clientData/>
  </xdr:twoCellAnchor>
  <xdr:twoCellAnchor>
    <xdr:from>
      <xdr:col>1</xdr:col>
      <xdr:colOff>0</xdr:colOff>
      <xdr:row>86</xdr:row>
      <xdr:rowOff>0</xdr:rowOff>
    </xdr:from>
    <xdr:to>
      <xdr:col>1</xdr:col>
      <xdr:colOff>424725</xdr:colOff>
      <xdr:row>89</xdr:row>
      <xdr:rowOff>119925</xdr:rowOff>
    </xdr:to>
    <xdr:graphicFrame macro="">
      <xdr:nvGraphicFramePr>
        <xdr:cNvPr id="62" name="Gráfico 61">
          <a:extLst>
            <a:ext uri="{FF2B5EF4-FFF2-40B4-BE49-F238E27FC236}">
              <a16:creationId xmlns:a16="http://schemas.microsoft.com/office/drawing/2014/main"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330654</xdr:colOff>
      <xdr:row>84</xdr:row>
      <xdr:rowOff>0</xdr:rowOff>
    </xdr:from>
    <xdr:to>
      <xdr:col>10</xdr:col>
      <xdr:colOff>336279</xdr:colOff>
      <xdr:row>87</xdr:row>
      <xdr:rowOff>119925</xdr:rowOff>
    </xdr:to>
    <xdr:graphicFrame macro="">
      <xdr:nvGraphicFramePr>
        <xdr:cNvPr id="65" name="Gráfico 64">
          <a:extLst>
            <a:ext uri="{FF2B5EF4-FFF2-40B4-BE49-F238E27FC236}">
              <a16:creationId xmlns:a16="http://schemas.microsoft.com/office/drawing/2014/main" id="{00000000-0008-0000-07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2722</xdr:colOff>
      <xdr:row>83</xdr:row>
      <xdr:rowOff>130968</xdr:rowOff>
    </xdr:from>
    <xdr:to>
      <xdr:col>8</xdr:col>
      <xdr:colOff>427447</xdr:colOff>
      <xdr:row>87</xdr:row>
      <xdr:rowOff>48487</xdr:rowOff>
    </xdr:to>
    <xdr:graphicFrame macro="">
      <xdr:nvGraphicFramePr>
        <xdr:cNvPr id="66" name="Gráfico 65">
          <a:extLst>
            <a:ext uri="{FF2B5EF4-FFF2-40B4-BE49-F238E27FC236}">
              <a16:creationId xmlns:a16="http://schemas.microsoft.com/office/drawing/2014/main" id="{00000000-0008-0000-07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224859</xdr:colOff>
      <xdr:row>83</xdr:row>
      <xdr:rowOff>142875</xdr:rowOff>
    </xdr:from>
    <xdr:to>
      <xdr:col>8</xdr:col>
      <xdr:colOff>230484</xdr:colOff>
      <xdr:row>87</xdr:row>
      <xdr:rowOff>60394</xdr:rowOff>
    </xdr:to>
    <xdr:graphicFrame macro="">
      <xdr:nvGraphicFramePr>
        <xdr:cNvPr id="67" name="Gráfico 66">
          <a:extLst>
            <a:ext uri="{FF2B5EF4-FFF2-40B4-BE49-F238E27FC236}">
              <a16:creationId xmlns:a16="http://schemas.microsoft.com/office/drawing/2014/main" id="{00000000-0008-0000-07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14</xdr:col>
      <xdr:colOff>774550</xdr:colOff>
      <xdr:row>46</xdr:row>
      <xdr:rowOff>16926</xdr:rowOff>
    </xdr:from>
    <xdr:to>
      <xdr:col>16</xdr:col>
      <xdr:colOff>541857</xdr:colOff>
      <xdr:row>50</xdr:row>
      <xdr:rowOff>129233</xdr:rowOff>
    </xdr:to>
    <xdr:pic>
      <xdr:nvPicPr>
        <xdr:cNvPr id="19" name="Gráfico 18" descr="Portapapeles con relleno sólido">
          <a:extLst>
            <a:ext uri="{FF2B5EF4-FFF2-40B4-BE49-F238E27FC236}">
              <a16:creationId xmlns:a16="http://schemas.microsoft.com/office/drawing/2014/main" id="{00000000-0008-0000-0700-0000130000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a:ext>
            <a:ext uri="{96DAC541-7B7A-43D3-8B79-37D633B846F1}">
              <asvg:svgBlip xmlns:asvg="http://schemas.microsoft.com/office/drawing/2016/SVG/main" r:embed="rId23"/>
            </a:ext>
          </a:extLst>
        </a:blip>
        <a:stretch>
          <a:fillRect/>
        </a:stretch>
      </xdr:blipFill>
      <xdr:spPr>
        <a:xfrm>
          <a:off x="13533165" y="10274618"/>
          <a:ext cx="1008000" cy="972000"/>
        </a:xfrm>
        <a:prstGeom prst="rect">
          <a:avLst/>
        </a:prstGeom>
      </xdr:spPr>
    </xdr:pic>
    <xdr:clientData/>
  </xdr:twoCellAnchor>
  <xdr:twoCellAnchor editAs="absolute">
    <xdr:from>
      <xdr:col>18</xdr:col>
      <xdr:colOff>721158</xdr:colOff>
      <xdr:row>45</xdr:row>
      <xdr:rowOff>174697</xdr:rowOff>
    </xdr:from>
    <xdr:to>
      <xdr:col>20</xdr:col>
      <xdr:colOff>107466</xdr:colOff>
      <xdr:row>50</xdr:row>
      <xdr:rowOff>72081</xdr:rowOff>
    </xdr:to>
    <xdr:pic>
      <xdr:nvPicPr>
        <xdr:cNvPr id="24" name="Gráfico 23" descr="Portapapeles con todas las cruces con relleno sólido">
          <a:extLst>
            <a:ext uri="{FF2B5EF4-FFF2-40B4-BE49-F238E27FC236}">
              <a16:creationId xmlns:a16="http://schemas.microsoft.com/office/drawing/2014/main" id="{00000000-0008-0000-0700-0000180000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a:ext>
            <a:ext uri="{96DAC541-7B7A-43D3-8B79-37D633B846F1}">
              <asvg:svgBlip xmlns:asvg="http://schemas.microsoft.com/office/drawing/2016/SVG/main" r:embed="rId25"/>
            </a:ext>
          </a:extLst>
        </a:blip>
        <a:stretch>
          <a:fillRect/>
        </a:stretch>
      </xdr:blipFill>
      <xdr:spPr>
        <a:xfrm>
          <a:off x="18569543" y="10217466"/>
          <a:ext cx="1008000" cy="972000"/>
        </a:xfrm>
        <a:prstGeom prst="rect">
          <a:avLst/>
        </a:prstGeom>
      </xdr:spPr>
    </xdr:pic>
    <xdr:clientData/>
  </xdr:twoCellAnchor>
  <xdr:twoCellAnchor editAs="absolute">
    <xdr:from>
      <xdr:col>16</xdr:col>
      <xdr:colOff>373944</xdr:colOff>
      <xdr:row>46</xdr:row>
      <xdr:rowOff>57671</xdr:rowOff>
    </xdr:from>
    <xdr:to>
      <xdr:col>16</xdr:col>
      <xdr:colOff>1381944</xdr:colOff>
      <xdr:row>50</xdr:row>
      <xdr:rowOff>169978</xdr:rowOff>
    </xdr:to>
    <xdr:pic>
      <xdr:nvPicPr>
        <xdr:cNvPr id="81" name="Gráfico 80" descr="Portapapeles comprobado con relleno sólido">
          <a:extLst>
            <a:ext uri="{FF2B5EF4-FFF2-40B4-BE49-F238E27FC236}">
              <a16:creationId xmlns:a16="http://schemas.microsoft.com/office/drawing/2014/main" id="{00000000-0008-0000-0700-000051000000}"/>
            </a:ext>
          </a:extLst>
        </xdr:cNvPr>
        <xdr:cNvPicPr preferRelativeResize="0">
          <a:picLocks/>
        </xdr:cNvPicPr>
      </xdr:nvPicPr>
      <xdr:blipFill>
        <a:blip xmlns:r="http://schemas.openxmlformats.org/officeDocument/2006/relationships" r:embed="rId26">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14373252" y="10315363"/>
          <a:ext cx="1008000" cy="972000"/>
        </a:xfrm>
        <a:prstGeom prst="rect">
          <a:avLst/>
        </a:prstGeom>
      </xdr:spPr>
    </xdr:pic>
    <xdr:clientData/>
  </xdr:twoCellAnchor>
  <xdr:twoCellAnchor editAs="absolute">
    <xdr:from>
      <xdr:col>17</xdr:col>
      <xdr:colOff>463883</xdr:colOff>
      <xdr:row>46</xdr:row>
      <xdr:rowOff>13644</xdr:rowOff>
    </xdr:from>
    <xdr:to>
      <xdr:col>18</xdr:col>
      <xdr:colOff>661036</xdr:colOff>
      <xdr:row>50</xdr:row>
      <xdr:rowOff>125951</xdr:rowOff>
    </xdr:to>
    <xdr:pic>
      <xdr:nvPicPr>
        <xdr:cNvPr id="83" name="Gráfico 82" descr="Portapapeles mezclado con relleno sólido">
          <a:extLst>
            <a:ext uri="{FF2B5EF4-FFF2-40B4-BE49-F238E27FC236}">
              <a16:creationId xmlns:a16="http://schemas.microsoft.com/office/drawing/2014/main" id="{00000000-0008-0000-0700-000053000000}"/>
            </a:ext>
          </a:extLst>
        </xdr:cNvPr>
        <xdr:cNvPicPr preferRelativeResize="0">
          <a:picLocks/>
        </xdr:cNvPicPr>
      </xdr:nvPicPr>
      <xdr:blipFill>
        <a:blip xmlns:r="http://schemas.openxmlformats.org/officeDocument/2006/relationships" r:embed="rId28">
          <a:extLst>
            <a:ext uri="{28A0092B-C50C-407E-A947-70E740481C1C}">
              <a14:useLocalDpi xmlns:a14="http://schemas.microsoft.com/office/drawing/2010/main"/>
            </a:ext>
            <a:ext uri="{96DAC541-7B7A-43D3-8B79-37D633B846F1}">
              <asvg:svgBlip xmlns:asvg="http://schemas.microsoft.com/office/drawing/2016/SVG/main" r:embed="rId29"/>
            </a:ext>
          </a:extLst>
        </a:blip>
        <a:stretch>
          <a:fillRect/>
        </a:stretch>
      </xdr:blipFill>
      <xdr:spPr>
        <a:xfrm>
          <a:off x="17501421" y="10271336"/>
          <a:ext cx="1008000" cy="972000"/>
        </a:xfrm>
        <a:prstGeom prst="rect">
          <a:avLst/>
        </a:prstGeom>
      </xdr:spPr>
    </xdr:pic>
    <xdr:clientData/>
  </xdr:twoCellAnchor>
  <xdr:twoCellAnchor editAs="oneCell">
    <xdr:from>
      <xdr:col>16</xdr:col>
      <xdr:colOff>2340861</xdr:colOff>
      <xdr:row>46</xdr:row>
      <xdr:rowOff>66155</xdr:rowOff>
    </xdr:from>
    <xdr:to>
      <xdr:col>17</xdr:col>
      <xdr:colOff>310631</xdr:colOff>
      <xdr:row>50</xdr:row>
      <xdr:rowOff>178462</xdr:rowOff>
    </xdr:to>
    <xdr:pic>
      <xdr:nvPicPr>
        <xdr:cNvPr id="85" name="Gráfico 84" descr="Portapapeles parcialmente comprobado con relleno sólido">
          <a:extLst>
            <a:ext uri="{FF2B5EF4-FFF2-40B4-BE49-F238E27FC236}">
              <a16:creationId xmlns:a16="http://schemas.microsoft.com/office/drawing/2014/main" id="{00000000-0008-0000-0700-000055000000}"/>
            </a:ext>
          </a:extLst>
        </xdr:cNvPr>
        <xdr:cNvPicPr preferRelativeResize="0">
          <a:picLocks/>
        </xdr:cNvPicPr>
      </xdr:nvPicPr>
      <xdr:blipFill>
        <a:blip xmlns:r="http://schemas.openxmlformats.org/officeDocument/2006/relationships" r:embed="rId30">
          <a:extLst>
            <a:ext uri="{28A0092B-C50C-407E-A947-70E740481C1C}">
              <a14:useLocalDpi xmlns:a14="http://schemas.microsoft.com/office/drawing/2010/main"/>
            </a:ext>
            <a:ext uri="{96DAC541-7B7A-43D3-8B79-37D633B846F1}">
              <asvg:svgBlip xmlns:asvg="http://schemas.microsoft.com/office/drawing/2016/SVG/main" r:embed="rId31"/>
            </a:ext>
          </a:extLst>
        </a:blip>
        <a:stretch>
          <a:fillRect/>
        </a:stretch>
      </xdr:blipFill>
      <xdr:spPr>
        <a:xfrm>
          <a:off x="16340169" y="10323847"/>
          <a:ext cx="1008000" cy="972000"/>
        </a:xfrm>
        <a:prstGeom prst="rect">
          <a:avLst/>
        </a:prstGeom>
      </xdr:spPr>
    </xdr:pic>
    <xdr:clientData/>
  </xdr:twoCellAnchor>
  <xdr:twoCellAnchor>
    <xdr:from>
      <xdr:col>6</xdr:col>
      <xdr:colOff>427264</xdr:colOff>
      <xdr:row>12</xdr:row>
      <xdr:rowOff>28574</xdr:rowOff>
    </xdr:from>
    <xdr:to>
      <xdr:col>8</xdr:col>
      <xdr:colOff>4264</xdr:colOff>
      <xdr:row>13</xdr:row>
      <xdr:rowOff>148499</xdr:rowOff>
    </xdr:to>
    <xdr:graphicFrame macro="">
      <xdr:nvGraphicFramePr>
        <xdr:cNvPr id="100" name="Gráfico 99">
          <a:extLst>
            <a:ext uri="{FF2B5EF4-FFF2-40B4-BE49-F238E27FC236}">
              <a16:creationId xmlns:a16="http://schemas.microsoft.com/office/drawing/2014/main" id="{00000000-0008-0000-07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427264</xdr:colOff>
      <xdr:row>12</xdr:row>
      <xdr:rowOff>28574</xdr:rowOff>
    </xdr:from>
    <xdr:to>
      <xdr:col>9</xdr:col>
      <xdr:colOff>4264</xdr:colOff>
      <xdr:row>13</xdr:row>
      <xdr:rowOff>148499</xdr:rowOff>
    </xdr:to>
    <xdr:graphicFrame macro="">
      <xdr:nvGraphicFramePr>
        <xdr:cNvPr id="107" name="Gráfico 106">
          <a:extLst>
            <a:ext uri="{FF2B5EF4-FFF2-40B4-BE49-F238E27FC236}">
              <a16:creationId xmlns:a16="http://schemas.microsoft.com/office/drawing/2014/main" id="{00000000-0008-0000-07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8</xdr:col>
      <xdr:colOff>427264</xdr:colOff>
      <xdr:row>12</xdr:row>
      <xdr:rowOff>28574</xdr:rowOff>
    </xdr:from>
    <xdr:to>
      <xdr:col>10</xdr:col>
      <xdr:colOff>4264</xdr:colOff>
      <xdr:row>13</xdr:row>
      <xdr:rowOff>148499</xdr:rowOff>
    </xdr:to>
    <xdr:graphicFrame macro="">
      <xdr:nvGraphicFramePr>
        <xdr:cNvPr id="108" name="Gráfico 107">
          <a:extLst>
            <a:ext uri="{FF2B5EF4-FFF2-40B4-BE49-F238E27FC236}">
              <a16:creationId xmlns:a16="http://schemas.microsoft.com/office/drawing/2014/main" id="{00000000-0008-0000-07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427264</xdr:colOff>
      <xdr:row>12</xdr:row>
      <xdr:rowOff>28574</xdr:rowOff>
    </xdr:from>
    <xdr:to>
      <xdr:col>11</xdr:col>
      <xdr:colOff>4264</xdr:colOff>
      <xdr:row>13</xdr:row>
      <xdr:rowOff>148499</xdr:rowOff>
    </xdr:to>
    <xdr:graphicFrame macro="">
      <xdr:nvGraphicFramePr>
        <xdr:cNvPr id="109" name="Gráfico 108">
          <a:extLst>
            <a:ext uri="{FF2B5EF4-FFF2-40B4-BE49-F238E27FC236}">
              <a16:creationId xmlns:a16="http://schemas.microsoft.com/office/drawing/2014/main" id="{00000000-0008-0000-07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xdr:col>
      <xdr:colOff>427264</xdr:colOff>
      <xdr:row>30</xdr:row>
      <xdr:rowOff>28574</xdr:rowOff>
    </xdr:from>
    <xdr:to>
      <xdr:col>7</xdr:col>
      <xdr:colOff>4264</xdr:colOff>
      <xdr:row>31</xdr:row>
      <xdr:rowOff>148499</xdr:rowOff>
    </xdr:to>
    <xdr:graphicFrame macro="">
      <xdr:nvGraphicFramePr>
        <xdr:cNvPr id="112" name="Gráfico 111">
          <a:extLst>
            <a:ext uri="{FF2B5EF4-FFF2-40B4-BE49-F238E27FC236}">
              <a16:creationId xmlns:a16="http://schemas.microsoft.com/office/drawing/2014/main" id="{00000000-0008-0000-07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xdr:col>
      <xdr:colOff>0</xdr:colOff>
      <xdr:row>33</xdr:row>
      <xdr:rowOff>0</xdr:rowOff>
    </xdr:from>
    <xdr:to>
      <xdr:col>16</xdr:col>
      <xdr:colOff>1679575</xdr:colOff>
      <xdr:row>44</xdr:row>
      <xdr:rowOff>134144</xdr:rowOff>
    </xdr:to>
    <xdr:sp macro="" textlink="">
      <xdr:nvSpPr>
        <xdr:cNvPr id="9220" name="AutoShape 4">
          <a:extLst>
            <a:ext uri="{FF2B5EF4-FFF2-40B4-BE49-F238E27FC236}">
              <a16:creationId xmlns:a16="http://schemas.microsoft.com/office/drawing/2014/main" id="{00000000-0008-0000-0700-000004240000}"/>
            </a:ext>
          </a:extLst>
        </xdr:cNvPr>
        <xdr:cNvSpPr>
          <a:spLocks noChangeAspect="1" noChangeArrowheads="1"/>
        </xdr:cNvSpPr>
      </xdr:nvSpPr>
      <xdr:spPr bwMode="auto">
        <a:xfrm>
          <a:off x="3429000" y="7215188"/>
          <a:ext cx="6442075" cy="23989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21</xdr:col>
      <xdr:colOff>423334</xdr:colOff>
      <xdr:row>45</xdr:row>
      <xdr:rowOff>183445</xdr:rowOff>
    </xdr:from>
    <xdr:to>
      <xdr:col>23</xdr:col>
      <xdr:colOff>34334</xdr:colOff>
      <xdr:row>50</xdr:row>
      <xdr:rowOff>61112</xdr:rowOff>
    </xdr:to>
    <xdr:grpSp>
      <xdr:nvGrpSpPr>
        <xdr:cNvPr id="33" name="Grupo 32">
          <a:extLst>
            <a:ext uri="{FF2B5EF4-FFF2-40B4-BE49-F238E27FC236}">
              <a16:creationId xmlns:a16="http://schemas.microsoft.com/office/drawing/2014/main" id="{00000000-0008-0000-0700-000021000000}"/>
            </a:ext>
          </a:extLst>
        </xdr:cNvPr>
        <xdr:cNvGrpSpPr/>
      </xdr:nvGrpSpPr>
      <xdr:grpSpPr>
        <a:xfrm>
          <a:off x="20704257" y="10226214"/>
          <a:ext cx="1008000" cy="952283"/>
          <a:chOff x="11289115" y="9557902"/>
          <a:chExt cx="720000" cy="720000"/>
        </a:xfrm>
      </xdr:grpSpPr>
      <xdr:pic>
        <xdr:nvPicPr>
          <xdr:cNvPr id="35" name="Gráfico 34" descr="Portapapeles con relleno sólido">
            <a:extLst>
              <a:ext uri="{FF2B5EF4-FFF2-40B4-BE49-F238E27FC236}">
                <a16:creationId xmlns:a16="http://schemas.microsoft.com/office/drawing/2014/main" id="{00000000-0008-0000-0700-0000230000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a:off x="11289115" y="9557902"/>
            <a:ext cx="720000" cy="720000"/>
          </a:xfrm>
          <a:prstGeom prst="rect">
            <a:avLst/>
          </a:prstGeom>
        </xdr:spPr>
      </xdr:pic>
      <xdr:sp macro="" textlink="">
        <xdr:nvSpPr>
          <xdr:cNvPr id="37" name="Señal de prohibido 36">
            <a:extLst>
              <a:ext uri="{FF2B5EF4-FFF2-40B4-BE49-F238E27FC236}">
                <a16:creationId xmlns:a16="http://schemas.microsoft.com/office/drawing/2014/main" id="{00000000-0008-0000-0700-000025000000}"/>
              </a:ext>
            </a:extLst>
          </xdr:cNvPr>
          <xdr:cNvSpPr>
            <a:spLocks/>
          </xdr:cNvSpPr>
        </xdr:nvSpPr>
        <xdr:spPr>
          <a:xfrm>
            <a:off x="11470845" y="9773362"/>
            <a:ext cx="360000" cy="360000"/>
          </a:xfrm>
          <a:prstGeom prst="noSmoking">
            <a:avLst/>
          </a:prstGeom>
          <a:solidFill>
            <a:srgbClr val="0076A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solidFill>
                <a:schemeClr val="tx1"/>
              </a:solidFill>
            </a:endParaRPr>
          </a:p>
        </xdr:txBody>
      </xdr:sp>
    </xdr:grpSp>
    <xdr:clientData/>
  </xdr:twoCellAnchor>
  <xdr:twoCellAnchor editAs="absolute">
    <xdr:from>
      <xdr:col>16</xdr:col>
      <xdr:colOff>0</xdr:colOff>
      <xdr:row>33</xdr:row>
      <xdr:rowOff>0</xdr:rowOff>
    </xdr:from>
    <xdr:to>
      <xdr:col>23</xdr:col>
      <xdr:colOff>151334</xdr:colOff>
      <xdr:row>45</xdr:row>
      <xdr:rowOff>93154</xdr:rowOff>
    </xdr:to>
    <xdr:graphicFrame macro="">
      <xdr:nvGraphicFramePr>
        <xdr:cNvPr id="38" name="Gráfico 37">
          <a:extLst>
            <a:ext uri="{FF2B5EF4-FFF2-40B4-BE49-F238E27FC236}">
              <a16:creationId xmlns:a16="http://schemas.microsoft.com/office/drawing/2014/main"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absolute">
    <xdr:from>
      <xdr:col>16</xdr:col>
      <xdr:colOff>1185333</xdr:colOff>
      <xdr:row>46</xdr:row>
      <xdr:rowOff>56444</xdr:rowOff>
    </xdr:from>
    <xdr:to>
      <xdr:col>16</xdr:col>
      <xdr:colOff>2193333</xdr:colOff>
      <xdr:row>50</xdr:row>
      <xdr:rowOff>168751</xdr:rowOff>
    </xdr:to>
    <xdr:grpSp>
      <xdr:nvGrpSpPr>
        <xdr:cNvPr id="40" name="Grupo 39">
          <a:extLst>
            <a:ext uri="{FF2B5EF4-FFF2-40B4-BE49-F238E27FC236}">
              <a16:creationId xmlns:a16="http://schemas.microsoft.com/office/drawing/2014/main" id="{00000000-0008-0000-0700-000028000000}"/>
            </a:ext>
          </a:extLst>
        </xdr:cNvPr>
        <xdr:cNvGrpSpPr/>
      </xdr:nvGrpSpPr>
      <xdr:grpSpPr>
        <a:xfrm>
          <a:off x="15184641" y="10314136"/>
          <a:ext cx="1008000" cy="972000"/>
          <a:chOff x="16752093" y="9894093"/>
          <a:chExt cx="910432" cy="898525"/>
        </a:xfrm>
      </xdr:grpSpPr>
      <xdr:pic>
        <xdr:nvPicPr>
          <xdr:cNvPr id="41" name="Gráfico 40" descr="Portapapeles con relleno sólido">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 uri="{96DAC541-7B7A-43D3-8B79-37D633B846F1}">
                <asvg:svgBlip xmlns:asvg="http://schemas.microsoft.com/office/drawing/2016/SVG/main" r:embed="rId41"/>
              </a:ext>
            </a:extLst>
          </a:blip>
          <a:stretch>
            <a:fillRect/>
          </a:stretch>
        </xdr:blipFill>
        <xdr:spPr>
          <a:xfrm>
            <a:off x="16752093" y="9894093"/>
            <a:ext cx="910432" cy="898525"/>
          </a:xfrm>
          <a:prstGeom prst="rect">
            <a:avLst/>
          </a:prstGeom>
        </xdr:spPr>
      </xdr:pic>
      <xdr:pic>
        <xdr:nvPicPr>
          <xdr:cNvPr id="42" name="Gráfico 41" descr="Garabato con relleno sólido">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16986252" y="10183810"/>
            <a:ext cx="432000" cy="432000"/>
          </a:xfrm>
          <a:prstGeom prst="rect">
            <a:avLst/>
          </a:prstGeom>
        </xdr:spPr>
      </xdr:pic>
    </xdr:grpSp>
    <xdr:clientData/>
  </xdr:twoCellAnchor>
  <xdr:twoCellAnchor editAs="absolute">
    <xdr:from>
      <xdr:col>20</xdr:col>
      <xdr:colOff>155221</xdr:colOff>
      <xdr:row>45</xdr:row>
      <xdr:rowOff>141111</xdr:rowOff>
    </xdr:from>
    <xdr:to>
      <xdr:col>21</xdr:col>
      <xdr:colOff>352375</xdr:colOff>
      <xdr:row>50</xdr:row>
      <xdr:rowOff>38495</xdr:rowOff>
    </xdr:to>
    <xdr:pic>
      <xdr:nvPicPr>
        <xdr:cNvPr id="43" name="Gráfico 42" descr="Portapapeles con relleno sólido">
          <a:extLst>
            <a:ext uri="{FF2B5EF4-FFF2-40B4-BE49-F238E27FC236}">
              <a16:creationId xmlns:a16="http://schemas.microsoft.com/office/drawing/2014/main" id="{00000000-0008-0000-0700-00002B0000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a:ext>
            <a:ext uri="{96DAC541-7B7A-43D3-8B79-37D633B846F1}">
              <asvg:svgBlip xmlns:asvg="http://schemas.microsoft.com/office/drawing/2016/SVG/main" r:embed="rId45"/>
            </a:ext>
          </a:extLst>
        </a:blip>
        <a:stretch>
          <a:fillRect/>
        </a:stretch>
      </xdr:blipFill>
      <xdr:spPr>
        <a:xfrm>
          <a:off x="19625298" y="10183880"/>
          <a:ext cx="1008000" cy="972000"/>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cdr:x>
      <cdr:y>0.00125</cdr:y>
    </cdr:from>
    <cdr:to>
      <cdr:x>0.07895</cdr:x>
      <cdr:y>0.20556</cdr:y>
    </cdr:to>
    <cdr:pic>
      <cdr:nvPicPr>
        <cdr:cNvPr id="4" name="Gráfico 33" descr="Libreta de direcciones con relleno sólido">
          <a:extLst xmlns:a="http://schemas.openxmlformats.org/drawingml/2006/main">
            <a:ext uri="{FF2B5EF4-FFF2-40B4-BE49-F238E27FC236}">
              <a16:creationId xmlns:a16="http://schemas.microsoft.com/office/drawing/2014/main" id="{E54802CF-ECF9-4085-AE50-73F74C1C29E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0" y="3180"/>
          <a:ext cx="540000" cy="519235"/>
        </a:xfrm>
        <a:prstGeom xmlns:a="http://schemas.openxmlformats.org/drawingml/2006/main" prst="rect">
          <a:avLst/>
        </a:prstGeom>
      </cdr:spPr>
    </cdr:pic>
  </cdr:relSizeAnchor>
  <cdr:relSizeAnchor xmlns:cdr="http://schemas.openxmlformats.org/drawingml/2006/chartDrawing">
    <cdr:from>
      <cdr:x>0.07293</cdr:x>
      <cdr:y>0.04609</cdr:y>
    </cdr:from>
    <cdr:to>
      <cdr:x>0.54672</cdr:x>
      <cdr:y>0.1747</cdr:y>
    </cdr:to>
    <cdr:sp macro="" textlink="Resumen!$F$1">
      <cdr:nvSpPr>
        <cdr:cNvPr id="3" name="Rectángulo 2">
          <a:extLst xmlns:a="http://schemas.openxmlformats.org/drawingml/2006/main">
            <a:ext uri="{FF2B5EF4-FFF2-40B4-BE49-F238E27FC236}">
              <a16:creationId xmlns:a16="http://schemas.microsoft.com/office/drawing/2014/main" id="{C393BFD3-0A9A-9548-837D-A4EEFD1D418D}"/>
            </a:ext>
          </a:extLst>
        </cdr:cNvPr>
        <cdr:cNvSpPr/>
      </cdr:nvSpPr>
      <cdr:spPr>
        <a:xfrm xmlns:a="http://schemas.openxmlformats.org/drawingml/2006/main">
          <a:off x="572911" y="121356"/>
          <a:ext cx="3722158" cy="3386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6C9B7048-696B-EE4F-A4B2-EB56CA1D607A}" type="TxLink">
            <a:rPr lang="en-US" sz="1400" b="1" i="0" u="none" strike="noStrike">
              <a:solidFill>
                <a:srgbClr val="000000"/>
              </a:solidFill>
              <a:latin typeface="Calibri"/>
              <a:cs typeface="Calibri"/>
            </a:rPr>
            <a:pPr algn="l"/>
            <a:t>1. Detección y análisis de necesidades</a:t>
          </a:fld>
          <a:endParaRPr lang="es-ES_tradnl" sz="2000" b="1"/>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142876</xdr:colOff>
      <xdr:row>1</xdr:row>
      <xdr:rowOff>30606</xdr:rowOff>
    </xdr:from>
    <xdr:to>
      <xdr:col>3</xdr:col>
      <xdr:colOff>273844</xdr:colOff>
      <xdr:row>4</xdr:row>
      <xdr:rowOff>179728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229432" y="101162"/>
          <a:ext cx="1880745" cy="741788"/>
        </a:xfrm>
        <a:prstGeom prst="rect">
          <a:avLst/>
        </a:prstGeom>
      </xdr:spPr>
    </xdr:pic>
    <xdr:clientData/>
  </xdr:twoCellAnchor>
  <xdr:twoCellAnchor>
    <xdr:from>
      <xdr:col>2</xdr:col>
      <xdr:colOff>595312</xdr:colOff>
      <xdr:row>6</xdr:row>
      <xdr:rowOff>188111</xdr:rowOff>
    </xdr:from>
    <xdr:to>
      <xdr:col>3</xdr:col>
      <xdr:colOff>553312</xdr:colOff>
      <xdr:row>10</xdr:row>
      <xdr:rowOff>122299</xdr:rowOff>
    </xdr:to>
    <xdr:graphicFrame macro="">
      <xdr:nvGraphicFramePr>
        <xdr:cNvPr id="18" name="Gráfico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572180</xdr:colOff>
      <xdr:row>6</xdr:row>
      <xdr:rowOff>188111</xdr:rowOff>
    </xdr:from>
    <xdr:to>
      <xdr:col>6</xdr:col>
      <xdr:colOff>530180</xdr:colOff>
      <xdr:row>10</xdr:row>
      <xdr:rowOff>122299</xdr:rowOff>
    </xdr:to>
    <xdr:graphicFrame macro="">
      <xdr:nvGraphicFramePr>
        <xdr:cNvPr id="28" name="Gráfico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549048</xdr:colOff>
      <xdr:row>6</xdr:row>
      <xdr:rowOff>188111</xdr:rowOff>
    </xdr:from>
    <xdr:to>
      <xdr:col>9</xdr:col>
      <xdr:colOff>507048</xdr:colOff>
      <xdr:row>10</xdr:row>
      <xdr:rowOff>122299</xdr:rowOff>
    </xdr:to>
    <xdr:graphicFrame macro="">
      <xdr:nvGraphicFramePr>
        <xdr:cNvPr id="29" name="Gráfico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525916</xdr:colOff>
      <xdr:row>6</xdr:row>
      <xdr:rowOff>188111</xdr:rowOff>
    </xdr:from>
    <xdr:to>
      <xdr:col>12</xdr:col>
      <xdr:colOff>483916</xdr:colOff>
      <xdr:row>10</xdr:row>
      <xdr:rowOff>122299</xdr:rowOff>
    </xdr:to>
    <xdr:graphicFrame macro="">
      <xdr:nvGraphicFramePr>
        <xdr:cNvPr id="30" name="Gráfico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502784</xdr:colOff>
      <xdr:row>6</xdr:row>
      <xdr:rowOff>188111</xdr:rowOff>
    </xdr:from>
    <xdr:to>
      <xdr:col>15</xdr:col>
      <xdr:colOff>460784</xdr:colOff>
      <xdr:row>10</xdr:row>
      <xdr:rowOff>122299</xdr:rowOff>
    </xdr:to>
    <xdr:graphicFrame macro="">
      <xdr:nvGraphicFramePr>
        <xdr:cNvPr id="31" name="Gráfico 30">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479652</xdr:colOff>
      <xdr:row>6</xdr:row>
      <xdr:rowOff>188111</xdr:rowOff>
    </xdr:from>
    <xdr:to>
      <xdr:col>18</xdr:col>
      <xdr:colOff>437652</xdr:colOff>
      <xdr:row>10</xdr:row>
      <xdr:rowOff>122299</xdr:rowOff>
    </xdr:to>
    <xdr:graphicFrame macro="">
      <xdr:nvGraphicFramePr>
        <xdr:cNvPr id="32" name="Gráfico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374652</xdr:colOff>
      <xdr:row>25</xdr:row>
      <xdr:rowOff>56269</xdr:rowOff>
    </xdr:from>
    <xdr:to>
      <xdr:col>9</xdr:col>
      <xdr:colOff>279400</xdr:colOff>
      <xdr:row>28</xdr:row>
      <xdr:rowOff>177800</xdr:rowOff>
    </xdr:to>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1466852" y="5237869"/>
          <a:ext cx="6915148" cy="693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CO" sz="2000">
              <a:solidFill>
                <a:schemeClr val="tx1"/>
              </a:solidFill>
              <a:latin typeface="+mn-lt"/>
              <a:ea typeface="+mn-ea"/>
              <a:cs typeface="+mn-cs"/>
            </a:rPr>
            <a:t>Lista de chequeo</a:t>
          </a:r>
          <a:r>
            <a:rPr lang="es-CO" sz="2000" baseline="0">
              <a:solidFill>
                <a:schemeClr val="tx1"/>
              </a:solidFill>
              <a:latin typeface="+mn-lt"/>
              <a:ea typeface="+mn-ea"/>
              <a:cs typeface="+mn-cs"/>
            </a:rPr>
            <a:t> por estados</a:t>
          </a:r>
          <a:endParaRPr lang="es-CO" sz="2000">
            <a:solidFill>
              <a:schemeClr val="tx1"/>
            </a:solidFill>
            <a:latin typeface="+mn-lt"/>
            <a:ea typeface="+mn-ea"/>
            <a:cs typeface="+mn-cs"/>
          </a:endParaRPr>
        </a:p>
      </xdr:txBody>
    </xdr:sp>
    <xdr:clientData/>
  </xdr:twoCellAnchor>
  <xdr:twoCellAnchor>
    <xdr:from>
      <xdr:col>1</xdr:col>
      <xdr:colOff>204611</xdr:colOff>
      <xdr:row>5</xdr:row>
      <xdr:rowOff>323232</xdr:rowOff>
    </xdr:from>
    <xdr:to>
      <xdr:col>19</xdr:col>
      <xdr:colOff>698500</xdr:colOff>
      <xdr:row>22</xdr:row>
      <xdr:rowOff>152399</xdr:rowOff>
    </xdr:to>
    <xdr:graphicFrame macro="">
      <xdr:nvGraphicFramePr>
        <xdr:cNvPr id="69" name="Gráfico 68">
          <a:extLst>
            <a:ext uri="{FF2B5EF4-FFF2-40B4-BE49-F238E27FC236}">
              <a16:creationId xmlns:a16="http://schemas.microsoft.com/office/drawing/2014/main" id="{00000000-0008-0000-0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523876</xdr:colOff>
      <xdr:row>71</xdr:row>
      <xdr:rowOff>76113</xdr:rowOff>
    </xdr:from>
    <xdr:to>
      <xdr:col>19</xdr:col>
      <xdr:colOff>505876</xdr:colOff>
      <xdr:row>84</xdr:row>
      <xdr:rowOff>150571</xdr:rowOff>
    </xdr:to>
    <xdr:graphicFrame macro="">
      <xdr:nvGraphicFramePr>
        <xdr:cNvPr id="71" name="Gráfico 70">
          <a:extLst>
            <a:ext uri="{FF2B5EF4-FFF2-40B4-BE49-F238E27FC236}">
              <a16:creationId xmlns:a16="http://schemas.microsoft.com/office/drawing/2014/main" id="{00000000-0008-0000-0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547687</xdr:colOff>
      <xdr:row>44</xdr:row>
      <xdr:rowOff>9526</xdr:rowOff>
    </xdr:from>
    <xdr:to>
      <xdr:col>19</xdr:col>
      <xdr:colOff>529687</xdr:colOff>
      <xdr:row>57</xdr:row>
      <xdr:rowOff>74546</xdr:rowOff>
    </xdr:to>
    <xdr:graphicFrame macro="">
      <xdr:nvGraphicFramePr>
        <xdr:cNvPr id="73" name="Gráfico 72">
          <a:extLst>
            <a:ext uri="{FF2B5EF4-FFF2-40B4-BE49-F238E27FC236}">
              <a16:creationId xmlns:a16="http://schemas.microsoft.com/office/drawing/2014/main" id="{00000000-0008-0000-02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xdr:col>
      <xdr:colOff>309562</xdr:colOff>
      <xdr:row>57</xdr:row>
      <xdr:rowOff>151520</xdr:rowOff>
    </xdr:from>
    <xdr:to>
      <xdr:col>10</xdr:col>
      <xdr:colOff>291562</xdr:colOff>
      <xdr:row>71</xdr:row>
      <xdr:rowOff>35475</xdr:rowOff>
    </xdr:to>
    <xdr:graphicFrame macro="">
      <xdr:nvGraphicFramePr>
        <xdr:cNvPr id="74" name="Gráfico 73">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535781</xdr:colOff>
      <xdr:row>57</xdr:row>
      <xdr:rowOff>147551</xdr:rowOff>
    </xdr:from>
    <xdr:to>
      <xdr:col>19</xdr:col>
      <xdr:colOff>517781</xdr:colOff>
      <xdr:row>71</xdr:row>
      <xdr:rowOff>31506</xdr:rowOff>
    </xdr:to>
    <xdr:graphicFrame macro="">
      <xdr:nvGraphicFramePr>
        <xdr:cNvPr id="75" name="Gráfico 74">
          <a:extLst>
            <a:ext uri="{FF2B5EF4-FFF2-40B4-BE49-F238E27FC236}">
              <a16:creationId xmlns:a16="http://schemas.microsoft.com/office/drawing/2014/main" id="{00000000-0008-0000-0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xdr:col>
      <xdr:colOff>302758</xdr:colOff>
      <xdr:row>71</xdr:row>
      <xdr:rowOff>64207</xdr:rowOff>
    </xdr:from>
    <xdr:to>
      <xdr:col>10</xdr:col>
      <xdr:colOff>284758</xdr:colOff>
      <xdr:row>84</xdr:row>
      <xdr:rowOff>138664</xdr:rowOff>
    </xdr:to>
    <xdr:graphicFrame macro="">
      <xdr:nvGraphicFramePr>
        <xdr:cNvPr id="76" name="Gráfico 75">
          <a:extLst>
            <a:ext uri="{FF2B5EF4-FFF2-40B4-BE49-F238E27FC236}">
              <a16:creationId xmlns:a16="http://schemas.microsoft.com/office/drawing/2014/main" id="{00000000-0008-0000-02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806891</xdr:colOff>
      <xdr:row>36</xdr:row>
      <xdr:rowOff>173657</xdr:rowOff>
    </xdr:from>
    <xdr:to>
      <xdr:col>25</xdr:col>
      <xdr:colOff>680891</xdr:colOff>
      <xdr:row>41</xdr:row>
      <xdr:rowOff>62257</xdr:rowOff>
    </xdr:to>
    <xdr:grpSp>
      <xdr:nvGrpSpPr>
        <xdr:cNvPr id="23" name="Grupo 14">
          <a:extLst>
            <a:ext uri="{FF2B5EF4-FFF2-40B4-BE49-F238E27FC236}">
              <a16:creationId xmlns:a16="http://schemas.microsoft.com/office/drawing/2014/main" id="{00000000-0008-0000-0200-000017000000}"/>
            </a:ext>
          </a:extLst>
        </xdr:cNvPr>
        <xdr:cNvGrpSpPr/>
      </xdr:nvGrpSpPr>
      <xdr:grpSpPr>
        <a:xfrm>
          <a:off x="18175111" y="7666657"/>
          <a:ext cx="0" cy="876378"/>
          <a:chOff x="9596438" y="5131594"/>
          <a:chExt cx="2160000" cy="848156"/>
        </a:xfrm>
        <a:noFill/>
      </xdr:grpSpPr>
      <xdr:sp macro="" textlink="">
        <xdr:nvSpPr>
          <xdr:cNvPr id="24" name="CuadroTexto 26">
            <a:hlinkClick xmlns:r="http://schemas.openxmlformats.org/officeDocument/2006/relationships" r:id="rId14"/>
            <a:extLst>
              <a:ext uri="{FF2B5EF4-FFF2-40B4-BE49-F238E27FC236}">
                <a16:creationId xmlns:a16="http://schemas.microsoft.com/office/drawing/2014/main" id="{00000000-0008-0000-0200-000018000000}"/>
              </a:ext>
            </a:extLst>
          </xdr:cNvPr>
          <xdr:cNvSpPr txBox="1"/>
        </xdr:nvSpPr>
        <xdr:spPr>
          <a:xfrm>
            <a:off x="9596438" y="5619750"/>
            <a:ext cx="2160000" cy="360000"/>
          </a:xfrm>
          <a:prstGeom prst="rect">
            <a:avLst/>
          </a:prstGeom>
          <a:grp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i="1">
                <a:solidFill>
                  <a:schemeClr val="bg1">
                    <a:lumMod val="50000"/>
                  </a:schemeClr>
                </a:solidFill>
              </a:rPr>
              <a:t>Ver</a:t>
            </a:r>
            <a:r>
              <a:rPr lang="es-CO" sz="1200" b="1" i="1" baseline="0">
                <a:solidFill>
                  <a:schemeClr val="bg1">
                    <a:lumMod val="50000"/>
                  </a:schemeClr>
                </a:solidFill>
              </a:rPr>
              <a:t> estados por subproceso </a:t>
            </a:r>
            <a:endParaRPr lang="es-CO" sz="1200" b="1" i="1">
              <a:solidFill>
                <a:schemeClr val="bg1">
                  <a:lumMod val="50000"/>
                </a:schemeClr>
              </a:solidFill>
            </a:endParaRPr>
          </a:p>
        </xdr:txBody>
      </xdr:sp>
      <xdr:pic>
        <xdr:nvPicPr>
          <xdr:cNvPr id="25" name="Gráfico 76">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 uri="{96DAC541-7B7A-43D3-8B79-37D633B846F1}">
                <asvg:svgBlip xmlns:asvg="http://schemas.microsoft.com/office/drawing/2016/SVG/main" r:embed="rId16"/>
              </a:ext>
            </a:extLst>
          </a:blip>
          <a:srcRect/>
          <a:stretch/>
        </xdr:blipFill>
        <xdr:spPr>
          <a:xfrm>
            <a:off x="10406062" y="5131594"/>
            <a:ext cx="504000" cy="504000"/>
          </a:xfrm>
          <a:prstGeom prst="rect">
            <a:avLst/>
          </a:prstGeom>
        </xdr:spPr>
      </xdr:pic>
    </xdr:grpSp>
    <xdr:clientData/>
  </xdr:twoCellAnchor>
  <xdr:twoCellAnchor>
    <xdr:from>
      <xdr:col>22</xdr:col>
      <xdr:colOff>780519</xdr:colOff>
      <xdr:row>30</xdr:row>
      <xdr:rowOff>76486</xdr:rowOff>
    </xdr:from>
    <xdr:to>
      <xdr:col>26</xdr:col>
      <xdr:colOff>139630</xdr:colOff>
      <xdr:row>34</xdr:row>
      <xdr:rowOff>158214</xdr:rowOff>
    </xdr:to>
    <xdr:grpSp>
      <xdr:nvGrpSpPr>
        <xdr:cNvPr id="16" name="Grupo 13">
          <a:extLst>
            <a:ext uri="{FF2B5EF4-FFF2-40B4-BE49-F238E27FC236}">
              <a16:creationId xmlns:a16="http://schemas.microsoft.com/office/drawing/2014/main" id="{00000000-0008-0000-0200-000010000000}"/>
            </a:ext>
          </a:extLst>
        </xdr:cNvPr>
        <xdr:cNvGrpSpPr/>
      </xdr:nvGrpSpPr>
      <xdr:grpSpPr>
        <a:xfrm>
          <a:off x="18175111" y="6384153"/>
          <a:ext cx="0" cy="871950"/>
          <a:chOff x="2416968" y="5070318"/>
          <a:chExt cx="2520000" cy="836672"/>
        </a:xfrm>
      </xdr:grpSpPr>
      <xdr:sp macro="" textlink="">
        <xdr:nvSpPr>
          <xdr:cNvPr id="17" name="CuadroTexto 6">
            <a:hlinkClick xmlns:r="http://schemas.openxmlformats.org/officeDocument/2006/relationships" r:id="rId17"/>
            <a:extLst>
              <a:ext uri="{FF2B5EF4-FFF2-40B4-BE49-F238E27FC236}">
                <a16:creationId xmlns:a16="http://schemas.microsoft.com/office/drawing/2014/main" id="{00000000-0008-0000-0200-000011000000}"/>
              </a:ext>
            </a:extLst>
          </xdr:cNvPr>
          <xdr:cNvSpPr txBox="1"/>
        </xdr:nvSpPr>
        <xdr:spPr>
          <a:xfrm>
            <a:off x="2416968" y="5546990"/>
            <a:ext cx="2520000" cy="360000"/>
          </a:xfrm>
          <a:prstGeom prst="rect">
            <a:avLst/>
          </a:prstGeom>
          <a:no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CO" sz="1200" b="1" i="1">
                <a:solidFill>
                  <a:schemeClr val="bg1">
                    <a:lumMod val="50000"/>
                  </a:schemeClr>
                </a:solidFill>
              </a:rPr>
              <a:t>Ver</a:t>
            </a:r>
            <a:r>
              <a:rPr lang="es-CO" sz="1200" b="1" i="1" baseline="0">
                <a:solidFill>
                  <a:schemeClr val="bg1">
                    <a:lumMod val="50000"/>
                  </a:schemeClr>
                </a:solidFill>
              </a:rPr>
              <a:t> estados por fase</a:t>
            </a:r>
            <a:endParaRPr lang="es-CO" sz="1200" b="1" i="1">
              <a:solidFill>
                <a:schemeClr val="bg1">
                  <a:lumMod val="50000"/>
                </a:schemeClr>
              </a:solidFill>
            </a:endParaRPr>
          </a:p>
        </xdr:txBody>
      </xdr:sp>
      <xdr:pic>
        <xdr:nvPicPr>
          <xdr:cNvPr id="19" name="Gráfico 77">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xdr:blipFill>
        <xdr:spPr>
          <a:xfrm>
            <a:off x="3412313" y="5070318"/>
            <a:ext cx="504000" cy="497927"/>
          </a:xfrm>
          <a:prstGeom prst="rect">
            <a:avLst/>
          </a:prstGeom>
          <a:ln>
            <a:noFill/>
          </a:ln>
        </xdr:spPr>
      </xdr:pic>
    </xdr:grpSp>
    <xdr:clientData/>
  </xdr:twoCellAnchor>
  <xdr:twoCellAnchor>
    <xdr:from>
      <xdr:col>6</xdr:col>
      <xdr:colOff>107157</xdr:colOff>
      <xdr:row>1</xdr:row>
      <xdr:rowOff>178593</xdr:rowOff>
    </xdr:from>
    <xdr:to>
      <xdr:col>15</xdr:col>
      <xdr:colOff>23812</xdr:colOff>
      <xdr:row>4</xdr:row>
      <xdr:rowOff>35718</xdr:rowOff>
    </xdr:to>
    <xdr:sp macro="" textlink="">
      <xdr:nvSpPr>
        <xdr:cNvPr id="48" name="CuadroTexto 47">
          <a:extLst>
            <a:ext uri="{FF2B5EF4-FFF2-40B4-BE49-F238E27FC236}">
              <a16:creationId xmlns:a16="http://schemas.microsoft.com/office/drawing/2014/main" id="{00000000-0008-0000-0200-000030000000}"/>
            </a:ext>
          </a:extLst>
        </xdr:cNvPr>
        <xdr:cNvSpPr txBox="1"/>
      </xdr:nvSpPr>
      <xdr:spPr>
        <a:xfrm>
          <a:off x="4869657" y="250031"/>
          <a:ext cx="6774655" cy="44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rgbClr val="B6004C"/>
              </a:solidFill>
            </a:rPr>
            <a:t>Gráficos: avance</a:t>
          </a:r>
          <a:r>
            <a:rPr lang="es-CO" sz="2000" baseline="0">
              <a:solidFill>
                <a:srgbClr val="B6004C"/>
              </a:solidFill>
            </a:rPr>
            <a:t> en el diligenciamiento de las listas de chequeo</a:t>
          </a:r>
          <a:endParaRPr lang="es-CO" sz="2000">
            <a:solidFill>
              <a:srgbClr val="B6004C"/>
            </a:solidFill>
          </a:endParaRPr>
        </a:p>
      </xdr:txBody>
    </xdr:sp>
    <xdr:clientData/>
  </xdr:twoCellAnchor>
  <xdr:twoCellAnchor editAs="absolute">
    <xdr:from>
      <xdr:col>5</xdr:col>
      <xdr:colOff>71437</xdr:colOff>
      <xdr:row>1</xdr:row>
      <xdr:rowOff>59531</xdr:rowOff>
    </xdr:from>
    <xdr:to>
      <xdr:col>6</xdr:col>
      <xdr:colOff>29437</xdr:colOff>
      <xdr:row>4</xdr:row>
      <xdr:rowOff>196125</xdr:rowOff>
    </xdr:to>
    <xdr:grpSp>
      <xdr:nvGrpSpPr>
        <xdr:cNvPr id="51" name="Grupo 50">
          <a:extLst>
            <a:ext uri="{FF2B5EF4-FFF2-40B4-BE49-F238E27FC236}">
              <a16:creationId xmlns:a16="http://schemas.microsoft.com/office/drawing/2014/main" id="{00000000-0008-0000-0200-000033000000}"/>
            </a:ext>
          </a:extLst>
        </xdr:cNvPr>
        <xdr:cNvGrpSpPr/>
      </xdr:nvGrpSpPr>
      <xdr:grpSpPr>
        <a:xfrm>
          <a:off x="4657548" y="130087"/>
          <a:ext cx="832889" cy="729260"/>
          <a:chOff x="10509251" y="3175000"/>
          <a:chExt cx="720000" cy="720000"/>
        </a:xfrm>
      </xdr:grpSpPr>
      <xdr:pic>
        <xdr:nvPicPr>
          <xdr:cNvPr id="53" name="Gráfico 16" descr="Portapapeles con relleno sólido">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a:off x="10699748" y="3302005"/>
            <a:ext cx="358812" cy="360000"/>
          </a:xfrm>
          <a:prstGeom prst="rect">
            <a:avLst/>
          </a:prstGeom>
        </xdr:spPr>
      </xdr:pic>
      <xdr:pic>
        <xdr:nvPicPr>
          <xdr:cNvPr id="55" name="Gráfico 54" descr="Monitor con relleno sólido">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10509251" y="3175000"/>
            <a:ext cx="720000" cy="720000"/>
          </a:xfrm>
          <a:prstGeom prst="rect">
            <a:avLst/>
          </a:prstGeom>
        </xdr:spPr>
      </xdr:pic>
    </xdr:grpSp>
    <xdr:clientData/>
  </xdr:twoCellAnchor>
  <xdr:twoCellAnchor editAs="absolute">
    <xdr:from>
      <xdr:col>0</xdr:col>
      <xdr:colOff>83344</xdr:colOff>
      <xdr:row>1</xdr:row>
      <xdr:rowOff>23812</xdr:rowOff>
    </xdr:from>
    <xdr:to>
      <xdr:col>0</xdr:col>
      <xdr:colOff>864502</xdr:colOff>
      <xdr:row>11</xdr:row>
      <xdr:rowOff>24253</xdr:rowOff>
    </xdr:to>
    <xdr:grpSp>
      <xdr:nvGrpSpPr>
        <xdr:cNvPr id="87" name="Grupo 86">
          <a:extLst>
            <a:ext uri="{FF2B5EF4-FFF2-40B4-BE49-F238E27FC236}">
              <a16:creationId xmlns:a16="http://schemas.microsoft.com/office/drawing/2014/main" id="{00000000-0008-0000-0200-000057000000}"/>
            </a:ext>
          </a:extLst>
        </xdr:cNvPr>
        <xdr:cNvGrpSpPr/>
      </xdr:nvGrpSpPr>
      <xdr:grpSpPr>
        <a:xfrm>
          <a:off x="83344" y="94368"/>
          <a:ext cx="781158" cy="2483996"/>
          <a:chOff x="12192000" y="2286000"/>
          <a:chExt cx="781158" cy="2461947"/>
        </a:xfrm>
      </xdr:grpSpPr>
      <xdr:pic>
        <xdr:nvPicPr>
          <xdr:cNvPr id="88" name="Imagen 87">
            <a:extLst>
              <a:ext uri="{FF2B5EF4-FFF2-40B4-BE49-F238E27FC236}">
                <a16:creationId xmlns:a16="http://schemas.microsoft.com/office/drawing/2014/main" id="{00000000-0008-0000-0200-00005800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12192000" y="2286000"/>
            <a:ext cx="781158" cy="2461947"/>
          </a:xfrm>
          <a:prstGeom prst="rect">
            <a:avLst/>
          </a:prstGeom>
          <a:ln>
            <a:solidFill>
              <a:srgbClr val="B6004C"/>
            </a:solidFill>
          </a:ln>
        </xdr:spPr>
      </xdr:pic>
      <xdr:pic>
        <xdr:nvPicPr>
          <xdr:cNvPr id="89" name="Gráfico 4">
            <a:hlinkClick xmlns:r="http://schemas.openxmlformats.org/officeDocument/2006/relationships" r:id="rId24"/>
            <a:extLst>
              <a:ext uri="{FF2B5EF4-FFF2-40B4-BE49-F238E27FC236}">
                <a16:creationId xmlns:a16="http://schemas.microsoft.com/office/drawing/2014/main" id="{00000000-0008-0000-0200-000059000000}"/>
              </a:ext>
            </a:extLst>
          </xdr:cNvPr>
          <xdr:cNvPicPr preferRelativeResize="0">
            <a:picLocks/>
          </xdr:cNvPicPr>
        </xdr:nvPicPr>
        <xdr:blipFill>
          <a:blip xmlns:r="http://schemas.openxmlformats.org/officeDocument/2006/relationships" r:embed="rId25" cstate="print">
            <a:extLst>
              <a:ext uri="{28A0092B-C50C-407E-A947-70E740481C1C}">
                <a14:useLocalDpi xmlns:a14="http://schemas.microsoft.com/office/drawing/2010/main"/>
              </a:ext>
              <a:ext uri="{96DAC541-7B7A-43D3-8B79-37D633B846F1}">
                <asvg:svgBlip xmlns:asvg="http://schemas.microsoft.com/office/drawing/2016/SVG/main" r:embed="rId26"/>
              </a:ext>
            </a:extLst>
          </a:blip>
          <a:srcRect/>
          <a:stretch/>
        </xdr:blipFill>
        <xdr:spPr>
          <a:xfrm>
            <a:off x="12356912" y="3051460"/>
            <a:ext cx="364444" cy="365426"/>
          </a:xfrm>
          <a:prstGeom prst="rect">
            <a:avLst/>
          </a:prstGeom>
        </xdr:spPr>
      </xdr:pic>
      <xdr:pic>
        <xdr:nvPicPr>
          <xdr:cNvPr id="90" name="Gráfico 31">
            <a:hlinkClick xmlns:r="http://schemas.openxmlformats.org/officeDocument/2006/relationships" r:id="rId27"/>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 uri="{96DAC541-7B7A-43D3-8B79-37D633B846F1}">
                <asvg:svgBlip xmlns:asvg="http://schemas.microsoft.com/office/drawing/2016/SVG/main" r:embed="rId29"/>
              </a:ext>
            </a:extLst>
          </a:blip>
          <a:srcRect/>
          <a:stretch/>
        </xdr:blipFill>
        <xdr:spPr>
          <a:xfrm>
            <a:off x="12356912" y="3465321"/>
            <a:ext cx="364444" cy="365426"/>
          </a:xfrm>
          <a:prstGeom prst="rect">
            <a:avLst/>
          </a:prstGeom>
        </xdr:spPr>
      </xdr:pic>
      <xdr:pic>
        <xdr:nvPicPr>
          <xdr:cNvPr id="91" name="Gráfico 56">
            <a:hlinkClick xmlns:r="http://schemas.openxmlformats.org/officeDocument/2006/relationships" r:id="rId3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a:ext>
              <a:ext uri="{96DAC541-7B7A-43D3-8B79-37D633B846F1}">
                <asvg:svgBlip xmlns:asvg="http://schemas.microsoft.com/office/drawing/2016/SVG/main" r:embed="rId32"/>
              </a:ext>
            </a:extLst>
          </a:blip>
          <a:srcRect/>
          <a:stretch/>
        </xdr:blipFill>
        <xdr:spPr>
          <a:xfrm>
            <a:off x="12356912" y="3880524"/>
            <a:ext cx="364444" cy="365426"/>
          </a:xfrm>
          <a:prstGeom prst="rect">
            <a:avLst/>
          </a:prstGeom>
        </xdr:spPr>
      </xdr:pic>
      <xdr:pic>
        <xdr:nvPicPr>
          <xdr:cNvPr id="92" name="Gráfico 5">
            <a:hlinkClick xmlns:r="http://schemas.openxmlformats.org/officeDocument/2006/relationships" r:id="rId33"/>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 uri="{96DAC541-7B7A-43D3-8B79-37D633B846F1}">
                <asvg:svgBlip xmlns:asvg="http://schemas.microsoft.com/office/drawing/2016/SVG/main" r:embed="rId35"/>
              </a:ext>
            </a:extLst>
          </a:blip>
          <a:srcRect/>
          <a:stretch/>
        </xdr:blipFill>
        <xdr:spPr>
          <a:xfrm>
            <a:off x="12356912" y="4295726"/>
            <a:ext cx="364444" cy="365426"/>
          </a:xfrm>
          <a:prstGeom prst="rect">
            <a:avLst/>
          </a:prstGeom>
        </xdr:spPr>
      </xdr:pic>
      <xdr:pic>
        <xdr:nvPicPr>
          <xdr:cNvPr id="93" name="Gráfico 92" descr="Engranajes con relleno sólido">
            <a:hlinkClick xmlns:r="http://schemas.openxmlformats.org/officeDocument/2006/relationships" r:id="rId36"/>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a:off x="12356912" y="2632228"/>
            <a:ext cx="364444" cy="376169"/>
          </a:xfrm>
          <a:prstGeom prst="rect">
            <a:avLst/>
          </a:prstGeom>
        </xdr:spPr>
      </xdr:pic>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2220929" y="2335764"/>
            <a:ext cx="636410" cy="25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rgbClr val="B6004C"/>
                </a:solidFill>
                <a:latin typeface="Segoe UI" panose="020B0502040204020203" pitchFamily="34" charset="0"/>
                <a:cs typeface="Segoe UI" panose="020B0502040204020203" pitchFamily="34" charset="0"/>
              </a:rPr>
              <a:t>MENÚ</a:t>
            </a:r>
          </a:p>
        </xdr:txBody>
      </xdr:sp>
    </xdr:grpSp>
    <xdr:clientData/>
  </xdr:twoCellAnchor>
  <xdr:twoCellAnchor editAs="absolute">
    <xdr:from>
      <xdr:col>1</xdr:col>
      <xdr:colOff>333375</xdr:colOff>
      <xdr:row>43</xdr:row>
      <xdr:rowOff>190324</xdr:rowOff>
    </xdr:from>
    <xdr:to>
      <xdr:col>10</xdr:col>
      <xdr:colOff>315375</xdr:colOff>
      <xdr:row>57</xdr:row>
      <xdr:rowOff>57700</xdr:rowOff>
    </xdr:to>
    <xdr:graphicFrame macro="">
      <xdr:nvGraphicFramePr>
        <xdr:cNvPr id="95" name="Gráfico 94">
          <a:extLst>
            <a:ext uri="{FF2B5EF4-FFF2-40B4-BE49-F238E27FC236}">
              <a16:creationId xmlns:a16="http://schemas.microsoft.com/office/drawing/2014/main" id="{00000000-0008-0000-02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mc:AlternateContent xmlns:mc="http://schemas.openxmlformats.org/markup-compatibility/2006">
    <mc:Choice xmlns:a14="http://schemas.microsoft.com/office/drawing/2010/main" Requires="a14">
      <xdr:twoCellAnchor>
        <xdr:from>
          <xdr:col>22</xdr:col>
          <xdr:colOff>546100</xdr:colOff>
          <xdr:row>44</xdr:row>
          <xdr:rowOff>0</xdr:rowOff>
        </xdr:from>
        <xdr:to>
          <xdr:col>23</xdr:col>
          <xdr:colOff>469900</xdr:colOff>
          <xdr:row>48</xdr:row>
          <xdr:rowOff>203200</xdr:rowOff>
        </xdr:to>
        <xdr:sp macro="" textlink="">
          <xdr:nvSpPr>
            <xdr:cNvPr id="3074" name="Label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editAs="absolute">
    <xdr:from>
      <xdr:col>1</xdr:col>
      <xdr:colOff>316089</xdr:colOff>
      <xdr:row>30</xdr:row>
      <xdr:rowOff>186266</xdr:rowOff>
    </xdr:from>
    <xdr:to>
      <xdr:col>19</xdr:col>
      <xdr:colOff>562689</xdr:colOff>
      <xdr:row>43</xdr:row>
      <xdr:rowOff>167921</xdr:rowOff>
    </xdr:to>
    <xdr:graphicFrame macro="">
      <xdr:nvGraphicFramePr>
        <xdr:cNvPr id="36" name="Gráfico 35">
          <a:extLst>
            <a:ext uri="{FF2B5EF4-FFF2-40B4-BE49-F238E27FC236}">
              <a16:creationId xmlns:a16="http://schemas.microsoft.com/office/drawing/2014/main" id="{00000000-0008-0000-0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absolute">
    <xdr:from>
      <xdr:col>16</xdr:col>
      <xdr:colOff>135467</xdr:colOff>
      <xdr:row>24</xdr:row>
      <xdr:rowOff>165102</xdr:rowOff>
    </xdr:from>
    <xdr:to>
      <xdr:col>19</xdr:col>
      <xdr:colOff>369467</xdr:colOff>
      <xdr:row>29</xdr:row>
      <xdr:rowOff>125502</xdr:rowOff>
    </xdr:to>
    <xdr:grpSp>
      <xdr:nvGrpSpPr>
        <xdr:cNvPr id="2" name="Grupo 1">
          <a:hlinkClick xmlns:r="http://schemas.openxmlformats.org/officeDocument/2006/relationships" r:id="rId41"/>
          <a:extLst>
            <a:ext uri="{FF2B5EF4-FFF2-40B4-BE49-F238E27FC236}">
              <a16:creationId xmlns:a16="http://schemas.microsoft.com/office/drawing/2014/main" id="{00000000-0008-0000-0200-000002000000}"/>
            </a:ext>
          </a:extLst>
        </xdr:cNvPr>
        <xdr:cNvGrpSpPr/>
      </xdr:nvGrpSpPr>
      <xdr:grpSpPr>
        <a:xfrm>
          <a:off x="14345356" y="5287435"/>
          <a:ext cx="2858667" cy="948178"/>
          <a:chOff x="1628497" y="7436556"/>
          <a:chExt cx="2858667" cy="951095"/>
        </a:xfrm>
      </xdr:grpSpPr>
      <xdr:pic>
        <xdr:nvPicPr>
          <xdr:cNvPr id="37" name="Gráfico 36" descr="Portapapeles con relleno sólido">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2836339" y="7436556"/>
            <a:ext cx="531282" cy="504000"/>
          </a:xfrm>
          <a:prstGeom prst="rect">
            <a:avLst/>
          </a:prstGeom>
        </xdr:spPr>
      </xdr:pic>
      <xdr:sp macro="" textlink="">
        <xdr:nvSpPr>
          <xdr:cNvPr id="38" name="CuadroTexto 6">
            <a:hlinkClick xmlns:r="http://schemas.openxmlformats.org/officeDocument/2006/relationships" r:id="rId41"/>
            <a:extLst>
              <a:ext uri="{FF2B5EF4-FFF2-40B4-BE49-F238E27FC236}">
                <a16:creationId xmlns:a16="http://schemas.microsoft.com/office/drawing/2014/main" id="{00000000-0008-0000-0200-000026000000}"/>
              </a:ext>
            </a:extLst>
          </xdr:cNvPr>
          <xdr:cNvSpPr txBox="1"/>
        </xdr:nvSpPr>
        <xdr:spPr>
          <a:xfrm>
            <a:off x="1628497" y="8012472"/>
            <a:ext cx="2858667" cy="37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CO" sz="1200" b="1" i="1">
                <a:solidFill>
                  <a:schemeClr val="bg1">
                    <a:lumMod val="50000"/>
                  </a:schemeClr>
                </a:solidFill>
              </a:rPr>
              <a:t>Ver</a:t>
            </a:r>
            <a:r>
              <a:rPr lang="es-CO" sz="1200" b="1" i="1" baseline="0">
                <a:solidFill>
                  <a:schemeClr val="bg1">
                    <a:lumMod val="50000"/>
                  </a:schemeClr>
                </a:solidFill>
              </a:rPr>
              <a:t> evidencias por estados</a:t>
            </a:r>
            <a:endParaRPr lang="es-CO" sz="1200" b="1" i="1">
              <a:solidFill>
                <a:schemeClr val="bg1">
                  <a:lumMod val="50000"/>
                </a:schemeClr>
              </a:solidFill>
            </a:endParaRP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0.00894</cdr:x>
      <cdr:y>0.01991</cdr:y>
    </cdr:from>
    <cdr:to>
      <cdr:x>0.08486</cdr:x>
      <cdr:y>0.22346</cdr:y>
    </cdr:to>
    <cdr:pic>
      <cdr:nvPicPr>
        <cdr:cNvPr id="2" name="Gráfico 33">
          <a:extLst xmlns:a="http://schemas.openxmlformats.org/drawingml/2006/main">
            <a:ext uri="{FF2B5EF4-FFF2-40B4-BE49-F238E27FC236}">
              <a16:creationId xmlns:a16="http://schemas.microsoft.com/office/drawing/2014/main" id="{E2DB9670-6A4C-47AD-A7B4-68C94D8813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xmlns:a="http://schemas.openxmlformats.org/drawingml/2006/main"/>
        <a:stretch xmlns:a="http://schemas.openxmlformats.org/drawingml/2006/main"/>
      </cdr:blipFill>
      <cdr:spPr>
        <a:xfrm xmlns:a="http://schemas.openxmlformats.org/drawingml/2006/main">
          <a:off x="61182" y="50800"/>
          <a:ext cx="519235" cy="519235"/>
        </a:xfrm>
        <a:prstGeom xmlns:a="http://schemas.openxmlformats.org/drawingml/2006/main" prst="rect">
          <a:avLst/>
        </a:prstGeom>
      </cdr:spPr>
    </cdr:pic>
  </cdr:relSizeAnchor>
  <cdr:relSizeAnchor xmlns:cdr="http://schemas.openxmlformats.org/drawingml/2006/chartDrawing">
    <cdr:from>
      <cdr:x>0.09628</cdr:x>
      <cdr:y>0.04058</cdr:y>
    </cdr:from>
    <cdr:to>
      <cdr:x>0.45013</cdr:x>
      <cdr:y>0.16873</cdr:y>
    </cdr:to>
    <cdr:sp macro="" textlink="Resumen!$K$1">
      <cdr:nvSpPr>
        <cdr:cNvPr id="3" name="Rectángulo 2">
          <a:extLst xmlns:a="http://schemas.openxmlformats.org/drawingml/2006/main">
            <a:ext uri="{FF2B5EF4-FFF2-40B4-BE49-F238E27FC236}">
              <a16:creationId xmlns:a16="http://schemas.microsoft.com/office/drawing/2014/main" id="{B7413070-EF4E-BF47-BE03-424158622105}"/>
            </a:ext>
          </a:extLst>
        </cdr:cNvPr>
        <cdr:cNvSpPr/>
      </cdr:nvSpPr>
      <cdr:spPr>
        <a:xfrm xmlns:a="http://schemas.openxmlformats.org/drawingml/2006/main">
          <a:off x="756355" y="107245"/>
          <a:ext cx="2779889" cy="3386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FD967AC9-552B-A040-AD8F-BA2E329D6A91}" type="TxLink">
            <a:rPr lang="en-US" sz="1400" b="1" i="0" u="none" strike="noStrike">
              <a:solidFill>
                <a:srgbClr val="000000"/>
              </a:solidFill>
              <a:latin typeface="Calibri"/>
              <a:ea typeface="+mn-ea"/>
              <a:cs typeface="Calibri"/>
            </a:rPr>
            <a:pPr marL="0" indent="0" algn="l"/>
            <a:t>7. Difusión</a:t>
          </a:fld>
          <a:endParaRPr lang="es-ES_tradnl" sz="1800" b="1" i="0" u="none" strike="noStrike">
            <a:solidFill>
              <a:srgbClr val="000000"/>
            </a:solidFill>
            <a:latin typeface="Calibri"/>
            <a:ea typeface="+mn-ea"/>
            <a:cs typeface="Calibri"/>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0.00743</cdr:x>
      <cdr:y>0.01446</cdr:y>
    </cdr:from>
    <cdr:to>
      <cdr:x>0.12907</cdr:x>
      <cdr:y>0.18687</cdr:y>
    </cdr:to>
    <cdr:pic>
      <cdr:nvPicPr>
        <cdr:cNvPr id="3" name="Gráfico 33">
          <a:extLst xmlns:a="http://schemas.openxmlformats.org/drawingml/2006/main">
            <a:ext uri="{FF2B5EF4-FFF2-40B4-BE49-F238E27FC236}">
              <a16:creationId xmlns:a16="http://schemas.microsoft.com/office/drawing/2014/main" id="{F1D2A395-764A-499E-8BE9-28CE9C9597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xmlns:a="http://schemas.openxmlformats.org/drawingml/2006/main"/>
        <a:stretch xmlns:a="http://schemas.openxmlformats.org/drawingml/2006/main"/>
      </cdr:blipFill>
      <cdr:spPr>
        <a:xfrm xmlns:a="http://schemas.openxmlformats.org/drawingml/2006/main">
          <a:off x="50821" y="36856"/>
          <a:ext cx="832018" cy="439399"/>
        </a:xfrm>
        <a:prstGeom xmlns:a="http://schemas.openxmlformats.org/drawingml/2006/main" prst="rect">
          <a:avLst/>
        </a:prstGeom>
      </cdr:spPr>
    </cdr:pic>
  </cdr:relSizeAnchor>
  <cdr:relSizeAnchor xmlns:cdr="http://schemas.openxmlformats.org/drawingml/2006/chartDrawing">
    <cdr:from>
      <cdr:x>0.1322</cdr:x>
      <cdr:y>0.04596</cdr:y>
    </cdr:from>
    <cdr:to>
      <cdr:x>0.48606</cdr:x>
      <cdr:y>0.17423</cdr:y>
    </cdr:to>
    <cdr:sp macro="" textlink="Resumen!$G$1">
      <cdr:nvSpPr>
        <cdr:cNvPr id="4" name="Rectángulo 3">
          <a:extLst xmlns:a="http://schemas.openxmlformats.org/drawingml/2006/main">
            <a:ext uri="{FF2B5EF4-FFF2-40B4-BE49-F238E27FC236}">
              <a16:creationId xmlns:a16="http://schemas.microsoft.com/office/drawing/2014/main" id="{94F6C785-6567-BE4B-AD36-5714DD36114D}"/>
            </a:ext>
          </a:extLst>
        </cdr:cNvPr>
        <cdr:cNvSpPr/>
      </cdr:nvSpPr>
      <cdr:spPr>
        <a:xfrm xmlns:a="http://schemas.openxmlformats.org/drawingml/2006/main">
          <a:off x="904248" y="117133"/>
          <a:ext cx="2420402" cy="3269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4EC2000C-D841-DC47-BD9F-55E53C204E5C}" type="TxLink">
            <a:rPr lang="en-US" sz="1400" b="1" i="0" u="none" strike="noStrike">
              <a:solidFill>
                <a:srgbClr val="000000"/>
              </a:solidFill>
              <a:latin typeface="Calibri"/>
              <a:ea typeface="+mn-ea"/>
              <a:cs typeface="Calibri"/>
            </a:rPr>
            <a:pPr marL="0" indent="0" algn="l"/>
            <a:t>2. Diseño - 3. Construcción</a:t>
          </a:fld>
          <a:endParaRPr lang="es-ES_tradnl" sz="1800" b="1" i="0" u="none" strike="noStrike">
            <a:solidFill>
              <a:srgbClr val="000000"/>
            </a:solidFill>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0.00894</cdr:x>
      <cdr:y>0.01991</cdr:y>
    </cdr:from>
    <cdr:to>
      <cdr:x>0.08486</cdr:x>
      <cdr:y>0.22346</cdr:y>
    </cdr:to>
    <cdr:pic>
      <cdr:nvPicPr>
        <cdr:cNvPr id="5" name="Gráfico 33">
          <a:extLst xmlns:a="http://schemas.openxmlformats.org/drawingml/2006/main">
            <a:ext uri="{FF2B5EF4-FFF2-40B4-BE49-F238E27FC236}">
              <a16:creationId xmlns:a16="http://schemas.microsoft.com/office/drawing/2014/main" id="{E2DB9670-6A4C-47AD-A7B4-68C94D8813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xmlns:a="http://schemas.openxmlformats.org/drawingml/2006/main"/>
        <a:stretch xmlns:a="http://schemas.openxmlformats.org/drawingml/2006/main"/>
      </cdr:blipFill>
      <cdr:spPr>
        <a:xfrm xmlns:a="http://schemas.openxmlformats.org/drawingml/2006/main">
          <a:off x="61182" y="50800"/>
          <a:ext cx="519235" cy="519235"/>
        </a:xfrm>
        <a:prstGeom xmlns:a="http://schemas.openxmlformats.org/drawingml/2006/main" prst="rect">
          <a:avLst/>
        </a:prstGeom>
      </cdr:spPr>
    </cdr:pic>
  </cdr:relSizeAnchor>
  <cdr:relSizeAnchor xmlns:cdr="http://schemas.openxmlformats.org/drawingml/2006/chartDrawing">
    <cdr:from>
      <cdr:x>0.08191</cdr:x>
      <cdr:y>0.05645</cdr:y>
    </cdr:from>
    <cdr:to>
      <cdr:x>0.43576</cdr:x>
      <cdr:y>0.18426</cdr:y>
    </cdr:to>
    <cdr:sp macro="" textlink="Resumen!$H$1">
      <cdr:nvSpPr>
        <cdr:cNvPr id="3" name="Rectángulo 2">
          <a:extLst xmlns:a="http://schemas.openxmlformats.org/drawingml/2006/main">
            <a:ext uri="{FF2B5EF4-FFF2-40B4-BE49-F238E27FC236}">
              <a16:creationId xmlns:a16="http://schemas.microsoft.com/office/drawing/2014/main" id="{D37EA1B3-1F82-CD45-B008-D95764BB56FA}"/>
            </a:ext>
          </a:extLst>
        </cdr:cNvPr>
        <cdr:cNvSpPr/>
      </cdr:nvSpPr>
      <cdr:spPr>
        <a:xfrm xmlns:a="http://schemas.openxmlformats.org/drawingml/2006/main">
          <a:off x="643467" y="149578"/>
          <a:ext cx="2779889" cy="3386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C89BEA04-7892-6C49-9016-679390EDE856}" type="TxLink">
            <a:rPr lang="en-US" sz="1400" b="1" i="0" u="none" strike="noStrike">
              <a:solidFill>
                <a:srgbClr val="000000"/>
              </a:solidFill>
              <a:latin typeface="Calibri"/>
              <a:ea typeface="+mn-ea"/>
              <a:cs typeface="Calibri"/>
            </a:rPr>
            <a:pPr marL="0" indent="0" algn="l"/>
            <a:t>4. Recolección/acopio</a:t>
          </a:fld>
          <a:endParaRPr lang="es-ES_tradnl" sz="1800" b="1" i="0" u="none" strike="noStrike">
            <a:solidFill>
              <a:srgbClr val="000000"/>
            </a:solidFill>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0.00894</cdr:x>
      <cdr:y>0.01991</cdr:y>
    </cdr:from>
    <cdr:to>
      <cdr:x>0.08486</cdr:x>
      <cdr:y>0.22346</cdr:y>
    </cdr:to>
    <cdr:pic>
      <cdr:nvPicPr>
        <cdr:cNvPr id="2" name="Gráfico 33">
          <a:extLst xmlns:a="http://schemas.openxmlformats.org/drawingml/2006/main">
            <a:ext uri="{FF2B5EF4-FFF2-40B4-BE49-F238E27FC236}">
              <a16:creationId xmlns:a16="http://schemas.microsoft.com/office/drawing/2014/main" id="{E2DB9670-6A4C-47AD-A7B4-68C94D8813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xmlns:a="http://schemas.openxmlformats.org/drawingml/2006/main"/>
        <a:stretch xmlns:a="http://schemas.openxmlformats.org/drawingml/2006/main"/>
      </cdr:blipFill>
      <cdr:spPr>
        <a:xfrm xmlns:a="http://schemas.openxmlformats.org/drawingml/2006/main">
          <a:off x="61182" y="50800"/>
          <a:ext cx="519235" cy="519235"/>
        </a:xfrm>
        <a:prstGeom xmlns:a="http://schemas.openxmlformats.org/drawingml/2006/main" prst="rect">
          <a:avLst/>
        </a:prstGeom>
      </cdr:spPr>
    </cdr:pic>
  </cdr:relSizeAnchor>
  <cdr:relSizeAnchor xmlns:cdr="http://schemas.openxmlformats.org/drawingml/2006/chartDrawing">
    <cdr:from>
      <cdr:x>0.08011</cdr:x>
      <cdr:y>0.0458</cdr:y>
    </cdr:from>
    <cdr:to>
      <cdr:x>0.43397</cdr:x>
      <cdr:y>0.17361</cdr:y>
    </cdr:to>
    <cdr:sp macro="" textlink="Resumen!$I$1">
      <cdr:nvSpPr>
        <cdr:cNvPr id="3" name="Rectángulo 2">
          <a:extLst xmlns:a="http://schemas.openxmlformats.org/drawingml/2006/main">
            <a:ext uri="{FF2B5EF4-FFF2-40B4-BE49-F238E27FC236}">
              <a16:creationId xmlns:a16="http://schemas.microsoft.com/office/drawing/2014/main" id="{54EF5E9B-2AE8-7B4B-8D63-BD32F9D6F2EA}"/>
            </a:ext>
          </a:extLst>
        </cdr:cNvPr>
        <cdr:cNvSpPr/>
      </cdr:nvSpPr>
      <cdr:spPr>
        <a:xfrm xmlns:a="http://schemas.openxmlformats.org/drawingml/2006/main">
          <a:off x="629356" y="121355"/>
          <a:ext cx="2779889" cy="3386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20688A03-D130-1D4A-8181-BB9E45247030}" type="TxLink">
            <a:rPr lang="en-US" sz="1400" b="1" i="0" u="none" strike="noStrike">
              <a:solidFill>
                <a:srgbClr val="000000"/>
              </a:solidFill>
              <a:latin typeface="Calibri"/>
              <a:ea typeface="+mn-ea"/>
              <a:cs typeface="Calibri"/>
            </a:rPr>
            <a:pPr marL="0" indent="0" algn="l"/>
            <a:t>5. Procesamiento</a:t>
          </a:fld>
          <a:endParaRPr lang="es-ES_tradnl" sz="1800" b="1" i="0" u="none" strike="noStrike">
            <a:solidFill>
              <a:srgbClr val="000000"/>
            </a:solidFill>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0.00894</cdr:x>
      <cdr:y>0.01991</cdr:y>
    </cdr:from>
    <cdr:to>
      <cdr:x>0.08486</cdr:x>
      <cdr:y>0.22346</cdr:y>
    </cdr:to>
    <cdr:pic>
      <cdr:nvPicPr>
        <cdr:cNvPr id="2" name="Gráfico 33">
          <a:extLst xmlns:a="http://schemas.openxmlformats.org/drawingml/2006/main">
            <a:ext uri="{FF2B5EF4-FFF2-40B4-BE49-F238E27FC236}">
              <a16:creationId xmlns:a16="http://schemas.microsoft.com/office/drawing/2014/main" id="{E2DB9670-6A4C-47AD-A7B4-68C94D8813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xmlns:a="http://schemas.openxmlformats.org/drawingml/2006/main"/>
        <a:stretch xmlns:a="http://schemas.openxmlformats.org/drawingml/2006/main"/>
      </cdr:blipFill>
      <cdr:spPr>
        <a:xfrm xmlns:a="http://schemas.openxmlformats.org/drawingml/2006/main">
          <a:off x="61182" y="50800"/>
          <a:ext cx="519235" cy="519235"/>
        </a:xfrm>
        <a:prstGeom xmlns:a="http://schemas.openxmlformats.org/drawingml/2006/main" prst="rect">
          <a:avLst/>
        </a:prstGeom>
      </cdr:spPr>
    </cdr:pic>
  </cdr:relSizeAnchor>
  <cdr:relSizeAnchor xmlns:cdr="http://schemas.openxmlformats.org/drawingml/2006/chartDrawing">
    <cdr:from>
      <cdr:x>0.0837</cdr:x>
      <cdr:y>0.06194</cdr:y>
    </cdr:from>
    <cdr:to>
      <cdr:x>0.43756</cdr:x>
      <cdr:y>0.19009</cdr:y>
    </cdr:to>
    <cdr:sp macro="" textlink="Resumen!$J$1">
      <cdr:nvSpPr>
        <cdr:cNvPr id="3" name="Rectángulo 2">
          <a:extLst xmlns:a="http://schemas.openxmlformats.org/drawingml/2006/main">
            <a:ext uri="{FF2B5EF4-FFF2-40B4-BE49-F238E27FC236}">
              <a16:creationId xmlns:a16="http://schemas.microsoft.com/office/drawing/2014/main" id="{7D6E9852-CE0A-0347-8446-45C4EAE78B9A}"/>
            </a:ext>
          </a:extLst>
        </cdr:cNvPr>
        <cdr:cNvSpPr/>
      </cdr:nvSpPr>
      <cdr:spPr>
        <a:xfrm xmlns:a="http://schemas.openxmlformats.org/drawingml/2006/main">
          <a:off x="657578" y="163689"/>
          <a:ext cx="2779889" cy="3386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E973AB64-7937-AA42-A227-1ECEE82E65D2}" type="TxLink">
            <a:rPr lang="en-US" sz="1400" b="1" i="0" u="none" strike="noStrike">
              <a:solidFill>
                <a:srgbClr val="000000"/>
              </a:solidFill>
              <a:latin typeface="Calibri"/>
              <a:ea typeface="+mn-ea"/>
              <a:cs typeface="Calibri"/>
            </a:rPr>
            <a:pPr marL="0" indent="0" algn="l"/>
            <a:t>6. Análisis</a:t>
          </a:fld>
          <a:endParaRPr lang="es-ES_tradnl" sz="1800" b="1" i="0" u="none" strike="noStrike">
            <a:solidFill>
              <a:srgbClr val="000000"/>
            </a:solidFill>
            <a:latin typeface="Calibri"/>
            <a:ea typeface="+mn-ea"/>
            <a:cs typeface="Calibri"/>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0.00125</cdr:y>
    </cdr:from>
    <cdr:to>
      <cdr:x>0.07895</cdr:x>
      <cdr:y>0.20556</cdr:y>
    </cdr:to>
    <cdr:pic>
      <cdr:nvPicPr>
        <cdr:cNvPr id="4" name="Gráfico 33" descr="Libreta de direcciones con relleno sólido">
          <a:extLst xmlns:a="http://schemas.openxmlformats.org/drawingml/2006/main">
            <a:ext uri="{FF2B5EF4-FFF2-40B4-BE49-F238E27FC236}">
              <a16:creationId xmlns:a16="http://schemas.microsoft.com/office/drawing/2014/main" id="{E54802CF-ECF9-4085-AE50-73F74C1C29E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0" y="3180"/>
          <a:ext cx="540000" cy="519235"/>
        </a:xfrm>
        <a:prstGeom xmlns:a="http://schemas.openxmlformats.org/drawingml/2006/main" prst="rect">
          <a:avLst/>
        </a:prstGeom>
      </cdr:spPr>
    </cdr:pic>
  </cdr:relSizeAnchor>
  <cdr:relSizeAnchor xmlns:cdr="http://schemas.openxmlformats.org/drawingml/2006/chartDrawing">
    <cdr:from>
      <cdr:x>0.07293</cdr:x>
      <cdr:y>0.04609</cdr:y>
    </cdr:from>
    <cdr:to>
      <cdr:x>0.54672</cdr:x>
      <cdr:y>0.1747</cdr:y>
    </cdr:to>
    <cdr:sp macro="" textlink="Resumen!$F$1">
      <cdr:nvSpPr>
        <cdr:cNvPr id="3" name="Rectángulo 2">
          <a:extLst xmlns:a="http://schemas.openxmlformats.org/drawingml/2006/main">
            <a:ext uri="{FF2B5EF4-FFF2-40B4-BE49-F238E27FC236}">
              <a16:creationId xmlns:a16="http://schemas.microsoft.com/office/drawing/2014/main" id="{C393BFD3-0A9A-9548-837D-A4EEFD1D418D}"/>
            </a:ext>
          </a:extLst>
        </cdr:cNvPr>
        <cdr:cNvSpPr/>
      </cdr:nvSpPr>
      <cdr:spPr>
        <a:xfrm xmlns:a="http://schemas.openxmlformats.org/drawingml/2006/main">
          <a:off x="572911" y="121356"/>
          <a:ext cx="3722158" cy="33866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6C9B7048-696B-EE4F-A4B2-EB56CA1D607A}" type="TxLink">
            <a:rPr lang="en-US" sz="1400" b="1" i="0" u="none" strike="noStrike">
              <a:solidFill>
                <a:srgbClr val="000000"/>
              </a:solidFill>
              <a:latin typeface="Calibri"/>
              <a:cs typeface="Calibri"/>
            </a:rPr>
            <a:pPr algn="l"/>
            <a:t>1. Detección y análisis de necesidades</a:t>
          </a:fld>
          <a:endParaRPr lang="es-ES_tradnl" sz="20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gahernandezg_dane_gov_co/Documents/2021_ONE/3_Focalizadas/20210414_V6_Diagrama_Focalizad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Focalizadas"/>
      <sheetName val="Indice"/>
      <sheetName val="Informacion"/>
      <sheetName val="RUTAS"/>
      <sheetName val="Evidencias"/>
      <sheetName val="Preguntas"/>
      <sheetName val="Graficos"/>
      <sheetName val="BASES"/>
      <sheetName val="Evidencias_diagrama"/>
      <sheetName val="Evidencias_An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ransmisión de listas">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FC7EA-DD09-4565-A7E0-0AE88D5526A9}">
  <sheetPr codeName="Hoja1"/>
  <dimension ref="C3"/>
  <sheetViews>
    <sheetView showGridLines="0" showRowColHeaders="0" tabSelected="1" zoomScale="120" zoomScaleNormal="120" workbookViewId="0">
      <pane xSplit="20" ySplit="43" topLeftCell="U56" activePane="bottomRight" state="frozen"/>
      <selection pane="topRight" activeCell="U1" sqref="U1"/>
      <selection pane="bottomLeft" activeCell="A44" sqref="A44"/>
      <selection pane="bottomRight" activeCell="P21" sqref="P21"/>
    </sheetView>
  </sheetViews>
  <sheetFormatPr baseColWidth="10" defaultColWidth="11.5" defaultRowHeight="15"/>
  <sheetData>
    <row r="3" spans="3:3">
      <c r="C3" s="145" t="s">
        <v>341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496B5-C80D-463B-A1EE-02B201F9C670}">
  <sheetPr codeName="Hoja5" filterMode="1"/>
  <dimension ref="A1:U729"/>
  <sheetViews>
    <sheetView showGridLines="0" zoomScale="90" zoomScaleNormal="90" workbookViewId="0">
      <pane ySplit="3" topLeftCell="A185" activePane="bottomLeft" state="frozen"/>
      <selection pane="bottomLeft"/>
    </sheetView>
  </sheetViews>
  <sheetFormatPr baseColWidth="10" defaultColWidth="0" defaultRowHeight="18"/>
  <cols>
    <col min="1" max="1" width="14.33203125" style="128" customWidth="1"/>
    <col min="2" max="2" width="2.5" style="5" customWidth="1"/>
    <col min="3" max="3" width="18.5" style="6" customWidth="1"/>
    <col min="4" max="4" width="22.33203125" style="6" customWidth="1"/>
    <col min="5" max="5" width="60.5" style="6" customWidth="1"/>
    <col min="6" max="6" width="13.83203125" style="16" customWidth="1"/>
    <col min="7" max="7" width="19.5" style="18" customWidth="1"/>
    <col min="8" max="8" width="33.33203125" style="79" customWidth="1"/>
    <col min="9" max="9" width="26" style="79" customWidth="1"/>
    <col min="10" max="10" width="27.6640625" style="79" customWidth="1"/>
    <col min="11" max="11" width="2.6640625" style="7" customWidth="1"/>
    <col min="12" max="12" width="13.5" style="7" customWidth="1"/>
    <col min="13" max="15" width="13.5" style="7" hidden="1" customWidth="1"/>
    <col min="16" max="17" width="13.5" style="132" hidden="1" customWidth="1"/>
    <col min="18" max="21" width="13.5" style="7" hidden="1" customWidth="1"/>
    <col min="22" max="16384" width="11.5" style="7" hidden="1"/>
  </cols>
  <sheetData>
    <row r="1" spans="1:17" ht="5.25" customHeight="1" thickBot="1">
      <c r="H1" s="20"/>
      <c r="I1" s="20"/>
      <c r="J1" s="20"/>
    </row>
    <row r="2" spans="1:17" ht="65.25" customHeight="1" thickTop="1" thickBot="1">
      <c r="B2" s="15"/>
      <c r="C2" s="13"/>
      <c r="D2" s="9"/>
      <c r="E2" s="9"/>
      <c r="F2" s="17"/>
      <c r="G2" s="19"/>
      <c r="H2" s="21"/>
      <c r="I2" s="21"/>
      <c r="J2" s="21"/>
      <c r="K2" s="10"/>
      <c r="L2" s="22"/>
      <c r="M2" s="5"/>
      <c r="N2" s="5"/>
      <c r="O2" s="5"/>
      <c r="P2" s="133"/>
    </row>
    <row r="3" spans="1:17" ht="73" customHeight="1" thickBot="1">
      <c r="A3" s="129"/>
      <c r="B3" s="14"/>
      <c r="C3" s="64" t="s">
        <v>0</v>
      </c>
      <c r="D3" s="65" t="s">
        <v>1</v>
      </c>
      <c r="E3" s="65" t="s">
        <v>2</v>
      </c>
      <c r="F3" s="65" t="s">
        <v>3</v>
      </c>
      <c r="G3" s="65" t="s">
        <v>4</v>
      </c>
      <c r="H3" s="65" t="s">
        <v>5</v>
      </c>
      <c r="I3" s="65" t="s">
        <v>6</v>
      </c>
      <c r="J3" s="65" t="s">
        <v>7</v>
      </c>
      <c r="L3" s="22"/>
      <c r="M3" s="5"/>
      <c r="N3" s="5"/>
      <c r="O3" s="5"/>
      <c r="P3" s="133"/>
    </row>
    <row r="4" spans="1:17" ht="90" hidden="1" customHeight="1" thickBot="1">
      <c r="B4" s="14"/>
      <c r="C4" s="34" t="s">
        <v>8</v>
      </c>
      <c r="D4" s="34" t="s">
        <v>9</v>
      </c>
      <c r="E4" s="77" t="s">
        <v>10</v>
      </c>
      <c r="F4" s="108" t="s">
        <v>355</v>
      </c>
      <c r="G4" s="109" t="s">
        <v>11</v>
      </c>
      <c r="H4" s="110"/>
      <c r="I4" s="110"/>
      <c r="J4" s="110"/>
      <c r="L4" s="22"/>
      <c r="M4" s="5"/>
      <c r="N4" s="5"/>
      <c r="O4" s="5"/>
      <c r="P4" s="134" t="str">
        <f>IF(AND(F4="Si",G4&lt;&gt;""),COUNTIF($G$4:G4,G4)&amp;G4,(IF(F4="No",COUNTIF($F$4:F4,"No")&amp;"No aplica",IF(Q4="","",COUNTIF($Q4:Q$5,"No reporta estado")&amp;Q4))))</f>
        <v>1Se hace como está documentado</v>
      </c>
      <c r="Q4" s="132" t="str">
        <f t="shared" ref="Q4" si="0">+IF(AND(G4="",F4=""),"No reporta estado",IF(AND(G4="",F4="Si"),"No reporta estado",""))</f>
        <v/>
      </c>
    </row>
    <row r="5" spans="1:17" ht="105" hidden="1" customHeight="1" thickBot="1">
      <c r="B5" s="14"/>
      <c r="C5" s="34" t="s">
        <v>8</v>
      </c>
      <c r="D5" s="34" t="s">
        <v>12</v>
      </c>
      <c r="E5" s="34" t="s">
        <v>13</v>
      </c>
      <c r="F5" s="108" t="s">
        <v>355</v>
      </c>
      <c r="G5" s="109" t="s">
        <v>17</v>
      </c>
      <c r="H5" s="110"/>
      <c r="I5" s="110"/>
      <c r="J5" s="110"/>
      <c r="L5" s="22"/>
      <c r="M5" s="5"/>
      <c r="N5" s="5"/>
      <c r="O5" s="5"/>
      <c r="P5" s="134" t="str">
        <f>IF(AND(F5="Si",G5&lt;&gt;""),COUNTIF($G$4:G5,G5)&amp;G5,(IF(F5="No",COUNTIF($F$4:F5,"No")&amp;"No aplica",IF(Q5="","",COUNTIF($Q$5:Q5,"No reporta estado")&amp;Q5))))</f>
        <v>1Se está documentando</v>
      </c>
      <c r="Q5" s="132" t="str">
        <f t="shared" ref="Q5:Q68" si="1">+IF(AND(G5="",F5=""),"No reporta estado",IF(AND(G5="",F5="Si"),"No reporta estado",""))</f>
        <v/>
      </c>
    </row>
    <row r="6" spans="1:17" ht="77.25" hidden="1" customHeight="1" thickBot="1">
      <c r="B6" s="14"/>
      <c r="C6" s="34" t="s">
        <v>8</v>
      </c>
      <c r="D6" s="34" t="s">
        <v>15</v>
      </c>
      <c r="E6" s="34" t="s">
        <v>16</v>
      </c>
      <c r="F6" s="108" t="s">
        <v>355</v>
      </c>
      <c r="G6" s="109" t="s">
        <v>20</v>
      </c>
      <c r="H6" s="110"/>
      <c r="I6" s="110"/>
      <c r="J6" s="110"/>
      <c r="L6" s="22"/>
      <c r="M6" s="5"/>
      <c r="N6" s="5"/>
      <c r="O6" s="5"/>
      <c r="P6" s="134" t="str">
        <f>IF(AND(F6="Si",G6&lt;&gt;""),COUNTIF($G$4:G6,G6)&amp;G6,(IF(F6="No",COUNTIF($F$4:F6,"No")&amp;"No aplica",IF(Q6="","",COUNTIF($Q$5:Q6,"No reporta estado")&amp;Q6))))</f>
        <v>1Se hace, pero no está documentado</v>
      </c>
      <c r="Q6" s="132" t="str">
        <f t="shared" si="1"/>
        <v/>
      </c>
    </row>
    <row r="7" spans="1:17" ht="77.25" hidden="1" customHeight="1" thickBot="1">
      <c r="B7" s="14"/>
      <c r="C7" s="34" t="s">
        <v>8</v>
      </c>
      <c r="D7" s="34" t="s">
        <v>18</v>
      </c>
      <c r="E7" s="34" t="s">
        <v>19</v>
      </c>
      <c r="F7" s="108" t="s">
        <v>355</v>
      </c>
      <c r="G7" s="109" t="s">
        <v>219</v>
      </c>
      <c r="H7" s="110"/>
      <c r="I7" s="110"/>
      <c r="J7" s="110"/>
      <c r="L7" s="22"/>
      <c r="M7" s="5"/>
      <c r="N7" s="5"/>
      <c r="O7" s="5"/>
      <c r="P7" s="134" t="str">
        <f>IF(AND(F7="Si",G7&lt;&gt;""),COUNTIF($G$4:G7,G7)&amp;G7,(IF(F7="No",COUNTIF($F$4:F7,"No")&amp;"No aplica",IF(Q7="","",COUNTIF($Q$5:Q7,"No reporta estado")&amp;Q7))))</f>
        <v>1Está documentado, pero no se hace de esa forma</v>
      </c>
      <c r="Q7" s="132" t="str">
        <f t="shared" si="1"/>
        <v/>
      </c>
    </row>
    <row r="8" spans="1:17" ht="77.25" hidden="1" customHeight="1" thickBot="1">
      <c r="B8" s="14"/>
      <c r="C8" s="34" t="s">
        <v>8</v>
      </c>
      <c r="D8" s="34" t="s">
        <v>21</v>
      </c>
      <c r="E8" s="34" t="s">
        <v>22</v>
      </c>
      <c r="F8" s="108" t="s">
        <v>355</v>
      </c>
      <c r="G8" s="109" t="s">
        <v>14</v>
      </c>
      <c r="H8" s="110"/>
      <c r="I8" s="110"/>
      <c r="J8" s="110"/>
      <c r="L8" s="22"/>
      <c r="M8" s="5"/>
      <c r="N8" s="5"/>
      <c r="O8" s="5"/>
      <c r="P8" s="134" t="str">
        <f>IF(AND(F8="Si",G8&lt;&gt;""),COUNTIF($G$4:G8,G8)&amp;G8,(IF(F8="No",COUNTIF($F$4:F8,"No")&amp;"No aplica",IF(Q8="","",COUNTIF($Q$5:Q8,"No reporta estado")&amp;Q8))))</f>
        <v>1No se hace</v>
      </c>
      <c r="Q8" s="132" t="str">
        <f t="shared" si="1"/>
        <v/>
      </c>
    </row>
    <row r="9" spans="1:17" ht="77.25" hidden="1" customHeight="1" thickBot="1">
      <c r="B9" s="14"/>
      <c r="C9" s="34" t="s">
        <v>8</v>
      </c>
      <c r="D9" s="34" t="s">
        <v>21</v>
      </c>
      <c r="E9" s="34" t="s">
        <v>343</v>
      </c>
      <c r="F9" s="108" t="s">
        <v>355</v>
      </c>
      <c r="G9" s="109" t="s">
        <v>20</v>
      </c>
      <c r="H9" s="110"/>
      <c r="I9" s="110"/>
      <c r="J9" s="110"/>
      <c r="L9" s="22"/>
      <c r="M9" s="5"/>
      <c r="N9" s="5"/>
      <c r="O9" s="5"/>
      <c r="P9" s="134" t="str">
        <f>IF(AND(F9="Si",G9&lt;&gt;""),COUNTIF($G$4:G9,G9)&amp;G9,(IF(F9="No",COUNTIF($F$4:F9,"No")&amp;"No aplica",IF(Q9="","",COUNTIF($Q$5:Q9,"No reporta estado")&amp;Q9))))</f>
        <v>2Se hace, pero no está documentado</v>
      </c>
      <c r="Q9" s="132" t="str">
        <f t="shared" si="1"/>
        <v/>
      </c>
    </row>
    <row r="10" spans="1:17" ht="77.25" hidden="1" customHeight="1" thickBot="1">
      <c r="B10" s="14"/>
      <c r="C10" s="34" t="s">
        <v>8</v>
      </c>
      <c r="D10" s="34" t="s">
        <v>23</v>
      </c>
      <c r="E10" s="34" t="s">
        <v>24</v>
      </c>
      <c r="F10" s="108" t="s">
        <v>355</v>
      </c>
      <c r="G10" s="109" t="s">
        <v>20</v>
      </c>
      <c r="H10" s="110"/>
      <c r="I10" s="110"/>
      <c r="J10" s="110"/>
      <c r="L10" s="22"/>
      <c r="M10" s="5"/>
      <c r="N10" s="5"/>
      <c r="O10" s="5"/>
      <c r="P10" s="134" t="str">
        <f>IF(AND(F10="Si",G10&lt;&gt;""),COUNTIF($G$4:G10,G10)&amp;G10,(IF(F10="No",COUNTIF($F$4:F10,"No")&amp;"No aplica",IF(Q10="","",COUNTIF($Q$5:Q10,"No reporta estado")&amp;Q10))))</f>
        <v>3Se hace, pero no está documentado</v>
      </c>
      <c r="Q10" s="132" t="str">
        <f t="shared" si="1"/>
        <v/>
      </c>
    </row>
    <row r="11" spans="1:17" ht="77.25" hidden="1" customHeight="1" thickBot="1">
      <c r="B11" s="14"/>
      <c r="C11" s="34" t="s">
        <v>8</v>
      </c>
      <c r="D11" s="34" t="s">
        <v>25</v>
      </c>
      <c r="E11" s="34" t="s">
        <v>26</v>
      </c>
      <c r="F11" s="108" t="s">
        <v>355</v>
      </c>
      <c r="G11" s="109" t="s">
        <v>20</v>
      </c>
      <c r="H11" s="110"/>
      <c r="I11" s="110"/>
      <c r="J11" s="110"/>
      <c r="L11" s="22"/>
      <c r="M11" s="5"/>
      <c r="N11" s="5"/>
      <c r="O11" s="5"/>
      <c r="P11" s="134" t="str">
        <f>IF(AND(F11="Si",G11&lt;&gt;""),COUNTIF($G$4:G11,G11)&amp;G11,(IF(F11="No",COUNTIF($F$4:F11,"No")&amp;"No aplica",IF(Q11="","",COUNTIF($Q$5:Q11,"No reporta estado")&amp;Q11))))</f>
        <v>4Se hace, pero no está documentado</v>
      </c>
      <c r="Q11" s="132" t="str">
        <f t="shared" si="1"/>
        <v/>
      </c>
    </row>
    <row r="12" spans="1:17" ht="77.25" hidden="1" customHeight="1" thickBot="1">
      <c r="B12" s="14"/>
      <c r="C12" s="34" t="s">
        <v>27</v>
      </c>
      <c r="D12" s="34" t="s">
        <v>28</v>
      </c>
      <c r="E12" s="34" t="s">
        <v>29</v>
      </c>
      <c r="F12" s="108" t="s">
        <v>355</v>
      </c>
      <c r="G12" s="109" t="s">
        <v>20</v>
      </c>
      <c r="H12" s="110"/>
      <c r="I12" s="110"/>
      <c r="J12" s="110"/>
      <c r="L12" s="22"/>
      <c r="M12" s="5"/>
      <c r="N12" s="5"/>
      <c r="O12" s="5"/>
      <c r="P12" s="134" t="str">
        <f>IF(AND(F12="Si",G12&lt;&gt;""),COUNTIF($G$4:G12,G12)&amp;G12,(IF(F12="No",COUNTIF($F$4:F12,"No")&amp;"No aplica",IF(Q12="","",COUNTIF($Q$5:Q12,"No reporta estado")&amp;Q12))))</f>
        <v>5Se hace, pero no está documentado</v>
      </c>
      <c r="Q12" s="132" t="str">
        <f t="shared" si="1"/>
        <v/>
      </c>
    </row>
    <row r="13" spans="1:17" ht="77.25" hidden="1" customHeight="1" thickBot="1">
      <c r="B13" s="14"/>
      <c r="C13" s="34" t="s">
        <v>27</v>
      </c>
      <c r="D13" s="34" t="s">
        <v>28</v>
      </c>
      <c r="E13" s="34" t="s">
        <v>30</v>
      </c>
      <c r="F13" s="108" t="s">
        <v>355</v>
      </c>
      <c r="G13" s="109" t="s">
        <v>20</v>
      </c>
      <c r="H13" s="110"/>
      <c r="I13" s="110"/>
      <c r="J13" s="110"/>
      <c r="L13" s="22"/>
      <c r="M13" s="5"/>
      <c r="N13" s="5"/>
      <c r="O13" s="5"/>
      <c r="P13" s="134" t="str">
        <f>IF(AND(F13="Si",G13&lt;&gt;""),COUNTIF($G$4:G13,G13)&amp;G13,(IF(F13="No",COUNTIF($F$4:F13,"No")&amp;"No aplica",IF(Q13="","",COUNTIF($Q$5:Q13,"No reporta estado")&amp;Q13))))</f>
        <v>6Se hace, pero no está documentado</v>
      </c>
      <c r="Q13" s="132" t="str">
        <f t="shared" si="1"/>
        <v/>
      </c>
    </row>
    <row r="14" spans="1:17" ht="77.25" hidden="1" customHeight="1" thickBot="1">
      <c r="B14" s="14"/>
      <c r="C14" s="34" t="s">
        <v>27</v>
      </c>
      <c r="D14" s="34" t="s">
        <v>28</v>
      </c>
      <c r="E14" s="34" t="s">
        <v>31</v>
      </c>
      <c r="F14" s="108" t="s">
        <v>355</v>
      </c>
      <c r="G14" s="109" t="s">
        <v>20</v>
      </c>
      <c r="H14" s="110"/>
      <c r="I14" s="110"/>
      <c r="J14" s="110"/>
      <c r="L14" s="22"/>
      <c r="M14" s="5"/>
      <c r="N14" s="5"/>
      <c r="O14" s="5"/>
      <c r="P14" s="134" t="str">
        <f>IF(AND(F14="Si",G14&lt;&gt;""),COUNTIF($G$4:G14,G14)&amp;G14,(IF(F14="No",COUNTIF($F$4:F14,"No")&amp;"No aplica",IF(Q14="","",COUNTIF($Q$5:Q14,"No reporta estado")&amp;Q14))))</f>
        <v>7Se hace, pero no está documentado</v>
      </c>
      <c r="Q14" s="132" t="str">
        <f t="shared" si="1"/>
        <v/>
      </c>
    </row>
    <row r="15" spans="1:17" ht="77.25" hidden="1" customHeight="1" thickBot="1">
      <c r="B15" s="14"/>
      <c r="C15" s="34" t="s">
        <v>27</v>
      </c>
      <c r="D15" s="34" t="s">
        <v>28</v>
      </c>
      <c r="E15" s="34" t="s">
        <v>32</v>
      </c>
      <c r="F15" s="108" t="s">
        <v>355</v>
      </c>
      <c r="G15" s="109" t="s">
        <v>20</v>
      </c>
      <c r="H15" s="110"/>
      <c r="I15" s="110"/>
      <c r="J15" s="110"/>
      <c r="L15" s="22"/>
      <c r="M15" s="5"/>
      <c r="N15" s="5"/>
      <c r="O15" s="5"/>
      <c r="P15" s="134" t="str">
        <f>IF(AND(F15="Si",G15&lt;&gt;""),COUNTIF($G$4:G15,G15)&amp;G15,(IF(F15="No",COUNTIF($F$4:F15,"No")&amp;"No aplica",IF(Q15="","",COUNTIF($Q$5:Q15,"No reporta estado")&amp;Q15))))</f>
        <v>8Se hace, pero no está documentado</v>
      </c>
      <c r="Q15" s="132" t="str">
        <f t="shared" si="1"/>
        <v/>
      </c>
    </row>
    <row r="16" spans="1:17" ht="77.25" hidden="1" customHeight="1" thickBot="1">
      <c r="B16" s="14"/>
      <c r="C16" s="34" t="s">
        <v>27</v>
      </c>
      <c r="D16" s="34" t="s">
        <v>28</v>
      </c>
      <c r="E16" s="34" t="s">
        <v>33</v>
      </c>
      <c r="F16" s="108" t="s">
        <v>355</v>
      </c>
      <c r="G16" s="109" t="s">
        <v>20</v>
      </c>
      <c r="H16" s="110"/>
      <c r="I16" s="110"/>
      <c r="J16" s="110"/>
      <c r="L16" s="22"/>
      <c r="M16" s="5"/>
      <c r="N16" s="5"/>
      <c r="O16" s="5"/>
      <c r="P16" s="134" t="str">
        <f>IF(AND(F16="Si",G16&lt;&gt;""),COUNTIF($G$4:G16,G16)&amp;G16,(IF(F16="No",COUNTIF($F$4:F16,"No")&amp;"No aplica",IF(Q16="","",COUNTIF($Q$5:Q16,"No reporta estado")&amp;Q16))))</f>
        <v>9Se hace, pero no está documentado</v>
      </c>
      <c r="Q16" s="132" t="str">
        <f t="shared" si="1"/>
        <v/>
      </c>
    </row>
    <row r="17" spans="2:17" ht="77.25" hidden="1" customHeight="1" thickBot="1">
      <c r="B17" s="14"/>
      <c r="C17" s="34" t="s">
        <v>27</v>
      </c>
      <c r="D17" s="34" t="s">
        <v>28</v>
      </c>
      <c r="E17" s="34" t="s">
        <v>34</v>
      </c>
      <c r="F17" s="108" t="s">
        <v>355</v>
      </c>
      <c r="G17" s="109" t="s">
        <v>20</v>
      </c>
      <c r="H17" s="110"/>
      <c r="I17" s="110"/>
      <c r="J17" s="110"/>
      <c r="L17" s="22"/>
      <c r="M17" s="5"/>
      <c r="N17" s="5"/>
      <c r="O17" s="5"/>
      <c r="P17" s="134" t="str">
        <f>IF(AND(F17="Si",G17&lt;&gt;""),COUNTIF($G$4:G17,G17)&amp;G17,(IF(F17="No",COUNTIF($F$4:F17,"No")&amp;"No aplica",IF(Q17="","",COUNTIF($Q$5:Q17,"No reporta estado")&amp;Q17))))</f>
        <v>10Se hace, pero no está documentado</v>
      </c>
      <c r="Q17" s="132" t="str">
        <f t="shared" si="1"/>
        <v/>
      </c>
    </row>
    <row r="18" spans="2:17" ht="77.25" hidden="1" customHeight="1" thickBot="1">
      <c r="B18" s="14"/>
      <c r="C18" s="34" t="s">
        <v>27</v>
      </c>
      <c r="D18" s="34" t="s">
        <v>28</v>
      </c>
      <c r="E18" s="34" t="s">
        <v>35</v>
      </c>
      <c r="F18" s="108" t="s">
        <v>355</v>
      </c>
      <c r="G18" s="109" t="s">
        <v>20</v>
      </c>
      <c r="H18" s="110"/>
      <c r="I18" s="110"/>
      <c r="J18" s="110"/>
      <c r="L18" s="22"/>
      <c r="M18" s="5"/>
      <c r="N18" s="5"/>
      <c r="O18" s="5"/>
      <c r="P18" s="134" t="str">
        <f>IF(AND(F18="Si",G18&lt;&gt;""),COUNTIF($G$4:G18,G18)&amp;G18,(IF(F18="No",COUNTIF($F$4:F18,"No")&amp;"No aplica",IF(Q18="","",COUNTIF($Q$5:Q18,"No reporta estado")&amp;Q18))))</f>
        <v>11Se hace, pero no está documentado</v>
      </c>
      <c r="Q18" s="132" t="str">
        <f t="shared" si="1"/>
        <v/>
      </c>
    </row>
    <row r="19" spans="2:17" ht="77.25" hidden="1" customHeight="1" thickBot="1">
      <c r="B19" s="14"/>
      <c r="C19" s="34" t="s">
        <v>27</v>
      </c>
      <c r="D19" s="34" t="s">
        <v>28</v>
      </c>
      <c r="E19" s="34" t="s">
        <v>36</v>
      </c>
      <c r="F19" s="108" t="s">
        <v>355</v>
      </c>
      <c r="G19" s="109" t="s">
        <v>20</v>
      </c>
      <c r="H19" s="110"/>
      <c r="I19" s="110"/>
      <c r="J19" s="110"/>
      <c r="L19" s="22"/>
      <c r="M19" s="5"/>
      <c r="N19" s="5"/>
      <c r="O19" s="5"/>
      <c r="P19" s="134" t="str">
        <f>IF(AND(F19="Si",G19&lt;&gt;""),COUNTIF($G$4:G19,G19)&amp;G19,(IF(F19="No",COUNTIF($F$4:F19,"No")&amp;"No aplica",IF(Q19="","",COUNTIF($Q$5:Q19,"No reporta estado")&amp;Q19))))</f>
        <v>12Se hace, pero no está documentado</v>
      </c>
      <c r="Q19" s="132" t="str">
        <f t="shared" si="1"/>
        <v/>
      </c>
    </row>
    <row r="20" spans="2:17" ht="77.25" hidden="1" customHeight="1" thickBot="1">
      <c r="B20" s="14"/>
      <c r="C20" s="34" t="s">
        <v>27</v>
      </c>
      <c r="D20" s="34" t="s">
        <v>28</v>
      </c>
      <c r="E20" s="34" t="s">
        <v>37</v>
      </c>
      <c r="F20" s="108"/>
      <c r="G20" s="109"/>
      <c r="H20" s="110"/>
      <c r="I20" s="110"/>
      <c r="J20" s="110"/>
      <c r="L20" s="22"/>
      <c r="M20" s="5"/>
      <c r="N20" s="5"/>
      <c r="O20" s="5"/>
      <c r="P20" s="134" t="str">
        <f>IF(AND(F20="Si",G20&lt;&gt;""),COUNTIF($G$4:G20,G20)&amp;G20,(IF(F20="No",COUNTIF($F$4:F20,"No")&amp;"No aplica",IF(Q20="","",COUNTIF($Q$5:Q20,"No reporta estado")&amp;Q20))))</f>
        <v>1No reporta estado</v>
      </c>
      <c r="Q20" s="132" t="str">
        <f t="shared" si="1"/>
        <v>No reporta estado</v>
      </c>
    </row>
    <row r="21" spans="2:17" ht="77.25" hidden="1" customHeight="1" thickBot="1">
      <c r="B21" s="14"/>
      <c r="C21" s="34" t="s">
        <v>27</v>
      </c>
      <c r="D21" s="34" t="s">
        <v>28</v>
      </c>
      <c r="E21" s="34" t="s">
        <v>38</v>
      </c>
      <c r="F21" s="108"/>
      <c r="G21" s="109"/>
      <c r="H21" s="110"/>
      <c r="I21" s="110"/>
      <c r="J21" s="110"/>
      <c r="L21" s="22"/>
      <c r="M21" s="5"/>
      <c r="N21" s="5"/>
      <c r="O21" s="5"/>
      <c r="P21" s="134" t="str">
        <f>IF(AND(F21="Si",G21&lt;&gt;""),COUNTIF($G$4:G21,G21)&amp;G21,(IF(F21="No",COUNTIF($F$4:F21,"No")&amp;"No aplica",IF(Q21="","",COUNTIF($Q$5:Q21,"No reporta estado")&amp;Q21))))</f>
        <v>2No reporta estado</v>
      </c>
      <c r="Q21" s="132" t="str">
        <f t="shared" si="1"/>
        <v>No reporta estado</v>
      </c>
    </row>
    <row r="22" spans="2:17" ht="77.25" hidden="1" customHeight="1" thickBot="1">
      <c r="B22" s="14"/>
      <c r="C22" s="34" t="s">
        <v>27</v>
      </c>
      <c r="D22" s="34" t="s">
        <v>28</v>
      </c>
      <c r="E22" s="34" t="s">
        <v>39</v>
      </c>
      <c r="F22" s="108"/>
      <c r="G22" s="109"/>
      <c r="H22" s="110"/>
      <c r="I22" s="110"/>
      <c r="J22" s="110"/>
      <c r="L22" s="22"/>
      <c r="M22" s="5"/>
      <c r="N22" s="5"/>
      <c r="O22" s="5"/>
      <c r="P22" s="134" t="str">
        <f>IF(AND(F22="Si",G22&lt;&gt;""),COUNTIF($G$4:G22,G22)&amp;G22,(IF(F22="No",COUNTIF($F$4:F22,"No")&amp;"No aplica",IF(Q22="","",COUNTIF($Q$5:Q22,"No reporta estado")&amp;Q22))))</f>
        <v>3No reporta estado</v>
      </c>
      <c r="Q22" s="132" t="str">
        <f t="shared" si="1"/>
        <v>No reporta estado</v>
      </c>
    </row>
    <row r="23" spans="2:17" ht="77.25" hidden="1" customHeight="1" thickBot="1">
      <c r="B23" s="14"/>
      <c r="C23" s="34" t="s">
        <v>27</v>
      </c>
      <c r="D23" s="34" t="s">
        <v>28</v>
      </c>
      <c r="E23" s="34" t="s">
        <v>40</v>
      </c>
      <c r="F23" s="108"/>
      <c r="G23" s="109"/>
      <c r="H23" s="110"/>
      <c r="I23" s="110"/>
      <c r="J23" s="110"/>
      <c r="L23" s="22"/>
      <c r="M23" s="5"/>
      <c r="N23" s="5"/>
      <c r="O23" s="5"/>
      <c r="P23" s="134" t="str">
        <f>IF(AND(F23="Si",G23&lt;&gt;""),COUNTIF($G$4:G23,G23)&amp;G23,(IF(F23="No",COUNTIF($F$4:F23,"No")&amp;"No aplica",IF(Q23="","",COUNTIF($Q$5:Q23,"No reporta estado")&amp;Q23))))</f>
        <v>4No reporta estado</v>
      </c>
      <c r="Q23" s="132" t="str">
        <f t="shared" si="1"/>
        <v>No reporta estado</v>
      </c>
    </row>
    <row r="24" spans="2:17" ht="77.25" hidden="1" customHeight="1" thickBot="1">
      <c r="B24" s="14"/>
      <c r="C24" s="34" t="s">
        <v>27</v>
      </c>
      <c r="D24" s="34" t="s">
        <v>28</v>
      </c>
      <c r="E24" s="34" t="s">
        <v>41</v>
      </c>
      <c r="F24" s="108"/>
      <c r="G24" s="109"/>
      <c r="H24" s="110"/>
      <c r="I24" s="110"/>
      <c r="J24" s="110"/>
      <c r="L24" s="22"/>
      <c r="M24" s="5"/>
      <c r="N24" s="5"/>
      <c r="O24" s="5"/>
      <c r="P24" s="134" t="str">
        <f>IF(AND(F24="Si",G24&lt;&gt;""),COUNTIF($G$4:G24,G24)&amp;G24,(IF(F24="No",COUNTIF($F$4:F24,"No")&amp;"No aplica",IF(Q24="","",COUNTIF($Q$5:Q24,"No reporta estado")&amp;Q24))))</f>
        <v>5No reporta estado</v>
      </c>
      <c r="Q24" s="132" t="str">
        <f t="shared" si="1"/>
        <v>No reporta estado</v>
      </c>
    </row>
    <row r="25" spans="2:17" ht="77.25" hidden="1" customHeight="1" thickBot="1">
      <c r="B25" s="14"/>
      <c r="C25" s="34" t="s">
        <v>27</v>
      </c>
      <c r="D25" s="34" t="s">
        <v>28</v>
      </c>
      <c r="E25" s="34" t="s">
        <v>42</v>
      </c>
      <c r="F25" s="108"/>
      <c r="G25" s="109"/>
      <c r="H25" s="110"/>
      <c r="I25" s="110"/>
      <c r="J25" s="110"/>
      <c r="L25" s="22"/>
      <c r="M25" s="5"/>
      <c r="N25" s="5"/>
      <c r="O25" s="5"/>
      <c r="P25" s="134" t="str">
        <f>IF(AND(F25="Si",G25&lt;&gt;""),COUNTIF($G$4:G25,G25)&amp;G25,(IF(F25="No",COUNTIF($F$4:F25,"No")&amp;"No aplica",IF(Q25="","",COUNTIF($Q$5:Q25,"No reporta estado")&amp;Q25))))</f>
        <v>6No reporta estado</v>
      </c>
      <c r="Q25" s="132" t="str">
        <f t="shared" si="1"/>
        <v>No reporta estado</v>
      </c>
    </row>
    <row r="26" spans="2:17" ht="77.25" hidden="1" customHeight="1" thickBot="1">
      <c r="B26" s="14"/>
      <c r="C26" s="34" t="s">
        <v>27</v>
      </c>
      <c r="D26" s="34" t="s">
        <v>28</v>
      </c>
      <c r="E26" s="34" t="s">
        <v>43</v>
      </c>
      <c r="F26" s="108"/>
      <c r="G26" s="109"/>
      <c r="H26" s="110"/>
      <c r="I26" s="110"/>
      <c r="J26" s="110"/>
      <c r="L26" s="22"/>
      <c r="M26" s="5"/>
      <c r="N26" s="5"/>
      <c r="O26" s="5"/>
      <c r="P26" s="134" t="str">
        <f>IF(AND(F26="Si",G26&lt;&gt;""),COUNTIF($G$4:G26,G26)&amp;G26,(IF(F26="No",COUNTIF($F$4:F26,"No")&amp;"No aplica",IF(Q26="","",COUNTIF($Q$5:Q26,"No reporta estado")&amp;Q26))))</f>
        <v>7No reporta estado</v>
      </c>
      <c r="Q26" s="132" t="str">
        <f t="shared" si="1"/>
        <v>No reporta estado</v>
      </c>
    </row>
    <row r="27" spans="2:17" ht="77.25" hidden="1" customHeight="1" thickBot="1">
      <c r="B27" s="14"/>
      <c r="C27" s="34" t="s">
        <v>27</v>
      </c>
      <c r="D27" s="34" t="s">
        <v>28</v>
      </c>
      <c r="E27" s="34" t="s">
        <v>44</v>
      </c>
      <c r="F27" s="108"/>
      <c r="G27" s="109"/>
      <c r="H27" s="110"/>
      <c r="I27" s="110"/>
      <c r="J27" s="110"/>
      <c r="L27" s="22"/>
      <c r="M27" s="5"/>
      <c r="N27" s="5"/>
      <c r="O27" s="5"/>
      <c r="P27" s="134" t="str">
        <f>IF(AND(F27="Si",G27&lt;&gt;""),COUNTIF($G$4:G27,G27)&amp;G27,(IF(F27="No",COUNTIF($F$4:F27,"No")&amp;"No aplica",IF(Q27="","",COUNTIF($Q$5:Q27,"No reporta estado")&amp;Q27))))</f>
        <v>8No reporta estado</v>
      </c>
      <c r="Q27" s="132" t="str">
        <f t="shared" si="1"/>
        <v>No reporta estado</v>
      </c>
    </row>
    <row r="28" spans="2:17" ht="77.25" hidden="1" customHeight="1" thickBot="1">
      <c r="B28" s="14"/>
      <c r="C28" s="34" t="s">
        <v>27</v>
      </c>
      <c r="D28" s="34" t="s">
        <v>28</v>
      </c>
      <c r="E28" s="34" t="s">
        <v>45</v>
      </c>
      <c r="F28" s="108"/>
      <c r="G28" s="109"/>
      <c r="H28" s="110"/>
      <c r="I28" s="110"/>
      <c r="J28" s="110"/>
      <c r="L28" s="22"/>
      <c r="M28" s="5"/>
      <c r="N28" s="5"/>
      <c r="O28" s="5"/>
      <c r="P28" s="134" t="str">
        <f>IF(AND(F28="Si",G28&lt;&gt;""),COUNTIF($G$4:G28,G28)&amp;G28,(IF(F28="No",COUNTIF($F$4:F28,"No")&amp;"No aplica",IF(Q28="","",COUNTIF($Q$5:Q28,"No reporta estado")&amp;Q28))))</f>
        <v>9No reporta estado</v>
      </c>
      <c r="Q28" s="132" t="str">
        <f t="shared" si="1"/>
        <v>No reporta estado</v>
      </c>
    </row>
    <row r="29" spans="2:17" ht="77.25" hidden="1" customHeight="1" thickBot="1">
      <c r="B29" s="14"/>
      <c r="C29" s="34" t="s">
        <v>27</v>
      </c>
      <c r="D29" s="34" t="s">
        <v>28</v>
      </c>
      <c r="E29" s="34" t="s">
        <v>46</v>
      </c>
      <c r="F29" s="108"/>
      <c r="G29" s="109"/>
      <c r="H29" s="110"/>
      <c r="I29" s="110"/>
      <c r="J29" s="110"/>
      <c r="L29" s="22"/>
      <c r="M29" s="5"/>
      <c r="N29" s="5"/>
      <c r="O29" s="5"/>
      <c r="P29" s="134" t="str">
        <f>IF(AND(F29="Si",G29&lt;&gt;""),COUNTIF($G$4:G29,G29)&amp;G29,(IF(F29="No",COUNTIF($F$4:F29,"No")&amp;"No aplica",IF(Q29="","",COUNTIF($Q$5:Q29,"No reporta estado")&amp;Q29))))</f>
        <v>10No reporta estado</v>
      </c>
      <c r="Q29" s="132" t="str">
        <f t="shared" si="1"/>
        <v>No reporta estado</v>
      </c>
    </row>
    <row r="30" spans="2:17" ht="77.25" hidden="1" customHeight="1" thickBot="1">
      <c r="B30" s="14"/>
      <c r="C30" s="34" t="s">
        <v>27</v>
      </c>
      <c r="D30" s="34" t="s">
        <v>28</v>
      </c>
      <c r="E30" s="34" t="s">
        <v>47</v>
      </c>
      <c r="F30" s="108"/>
      <c r="G30" s="109"/>
      <c r="H30" s="110"/>
      <c r="I30" s="110"/>
      <c r="J30" s="110"/>
      <c r="L30" s="22"/>
      <c r="M30" s="5"/>
      <c r="N30" s="5"/>
      <c r="O30" s="5"/>
      <c r="P30" s="134" t="str">
        <f>IF(AND(F30="Si",G30&lt;&gt;""),COUNTIF($G$4:G30,G30)&amp;G30,(IF(F30="No",COUNTIF($F$4:F30,"No")&amp;"No aplica",IF(Q30="","",COUNTIF($Q$5:Q30,"No reporta estado")&amp;Q30))))</f>
        <v>11No reporta estado</v>
      </c>
      <c r="Q30" s="132" t="str">
        <f t="shared" si="1"/>
        <v>No reporta estado</v>
      </c>
    </row>
    <row r="31" spans="2:17" ht="77.25" hidden="1" customHeight="1" thickBot="1">
      <c r="B31" s="14"/>
      <c r="C31" s="34" t="s">
        <v>27</v>
      </c>
      <c r="D31" s="34" t="s">
        <v>28</v>
      </c>
      <c r="E31" s="34" t="s">
        <v>48</v>
      </c>
      <c r="F31" s="108"/>
      <c r="G31" s="109"/>
      <c r="H31" s="110"/>
      <c r="I31" s="110"/>
      <c r="J31" s="110"/>
      <c r="L31" s="22"/>
      <c r="M31" s="5"/>
      <c r="N31" s="5"/>
      <c r="O31" s="5"/>
      <c r="P31" s="134" t="str">
        <f>IF(AND(F31="Si",G31&lt;&gt;""),COUNTIF($G$4:G31,G31)&amp;G31,(IF(F31="No",COUNTIF($F$4:F31,"No")&amp;"No aplica",IF(Q31="","",COUNTIF($Q$5:Q31,"No reporta estado")&amp;Q31))))</f>
        <v>12No reporta estado</v>
      </c>
      <c r="Q31" s="132" t="str">
        <f t="shared" si="1"/>
        <v>No reporta estado</v>
      </c>
    </row>
    <row r="32" spans="2:17" ht="77.25" hidden="1" customHeight="1" thickBot="1">
      <c r="B32" s="14"/>
      <c r="C32" s="34" t="s">
        <v>27</v>
      </c>
      <c r="D32" s="34" t="s">
        <v>28</v>
      </c>
      <c r="E32" s="34" t="s">
        <v>49</v>
      </c>
      <c r="F32" s="108"/>
      <c r="G32" s="109"/>
      <c r="H32" s="110"/>
      <c r="I32" s="110"/>
      <c r="J32" s="110"/>
      <c r="L32" s="22"/>
      <c r="M32" s="5"/>
      <c r="N32" s="5"/>
      <c r="O32" s="5"/>
      <c r="P32" s="134" t="str">
        <f>IF(AND(F32="Si",G32&lt;&gt;""),COUNTIF($G$4:G32,G32)&amp;G32,(IF(F32="No",COUNTIF($F$4:F32,"No")&amp;"No aplica",IF(Q32="","",COUNTIF($Q$5:Q32,"No reporta estado")&amp;Q32))))</f>
        <v>13No reporta estado</v>
      </c>
      <c r="Q32" s="132" t="str">
        <f t="shared" si="1"/>
        <v>No reporta estado</v>
      </c>
    </row>
    <row r="33" spans="2:17" ht="77.25" hidden="1" customHeight="1" thickBot="1">
      <c r="B33" s="14"/>
      <c r="C33" s="34" t="s">
        <v>27</v>
      </c>
      <c r="D33" s="34" t="s">
        <v>28</v>
      </c>
      <c r="E33" s="34" t="s">
        <v>50</v>
      </c>
      <c r="F33" s="108"/>
      <c r="G33" s="109"/>
      <c r="H33" s="110"/>
      <c r="I33" s="110"/>
      <c r="J33" s="110"/>
      <c r="L33" s="22"/>
      <c r="M33" s="5"/>
      <c r="N33" s="5"/>
      <c r="O33" s="5"/>
      <c r="P33" s="134" t="str">
        <f>IF(AND(F33="Si",G33&lt;&gt;""),COUNTIF($G$4:G33,G33)&amp;G33,(IF(F33="No",COUNTIF($F$4:F33,"No")&amp;"No aplica",IF(Q33="","",COUNTIF($Q$5:Q33,"No reporta estado")&amp;Q33))))</f>
        <v>14No reporta estado</v>
      </c>
      <c r="Q33" s="132" t="str">
        <f t="shared" si="1"/>
        <v>No reporta estado</v>
      </c>
    </row>
    <row r="34" spans="2:17" ht="77.25" hidden="1" customHeight="1" thickBot="1">
      <c r="B34" s="14"/>
      <c r="C34" s="34" t="s">
        <v>27</v>
      </c>
      <c r="D34" s="34" t="s">
        <v>28</v>
      </c>
      <c r="E34" s="34" t="s">
        <v>51</v>
      </c>
      <c r="F34" s="108"/>
      <c r="G34" s="109"/>
      <c r="H34" s="110"/>
      <c r="I34" s="110"/>
      <c r="J34" s="110"/>
      <c r="L34" s="22"/>
      <c r="M34" s="5"/>
      <c r="N34" s="5"/>
      <c r="O34" s="5"/>
      <c r="P34" s="134" t="str">
        <f>IF(AND(F34="Si",G34&lt;&gt;""),COUNTIF($G$4:G34,G34)&amp;G34,(IF(F34="No",COUNTIF($F$4:F34,"No")&amp;"No aplica",IF(Q34="","",COUNTIF($Q$5:Q34,"No reporta estado")&amp;Q34))))</f>
        <v>15No reporta estado</v>
      </c>
      <c r="Q34" s="132" t="str">
        <f t="shared" si="1"/>
        <v>No reporta estado</v>
      </c>
    </row>
    <row r="35" spans="2:17" ht="77.25" hidden="1" customHeight="1" thickBot="1">
      <c r="B35" s="14"/>
      <c r="C35" s="34" t="s">
        <v>27</v>
      </c>
      <c r="D35" s="34" t="s">
        <v>28</v>
      </c>
      <c r="E35" s="34" t="s">
        <v>52</v>
      </c>
      <c r="F35" s="108"/>
      <c r="G35" s="109"/>
      <c r="H35" s="110"/>
      <c r="I35" s="110"/>
      <c r="J35" s="110"/>
      <c r="L35" s="22"/>
      <c r="M35" s="5"/>
      <c r="N35" s="5"/>
      <c r="O35" s="5"/>
      <c r="P35" s="134" t="str">
        <f>IF(AND(F35="Si",G35&lt;&gt;""),COUNTIF($G$4:G35,G35)&amp;G35,(IF(F35="No",COUNTIF($F$4:F35,"No")&amp;"No aplica",IF(Q35="","",COUNTIF($Q$5:Q35,"No reporta estado")&amp;Q35))))</f>
        <v>16No reporta estado</v>
      </c>
      <c r="Q35" s="132" t="str">
        <f t="shared" si="1"/>
        <v>No reporta estado</v>
      </c>
    </row>
    <row r="36" spans="2:17" ht="77.25" hidden="1" customHeight="1" thickBot="1">
      <c r="B36" s="14"/>
      <c r="C36" s="34" t="s">
        <v>27</v>
      </c>
      <c r="D36" s="34" t="s">
        <v>28</v>
      </c>
      <c r="E36" s="34" t="s">
        <v>53</v>
      </c>
      <c r="F36" s="108"/>
      <c r="G36" s="109"/>
      <c r="H36" s="110"/>
      <c r="I36" s="110"/>
      <c r="J36" s="110"/>
      <c r="L36" s="22"/>
      <c r="M36" s="5"/>
      <c r="N36" s="5"/>
      <c r="O36" s="5"/>
      <c r="P36" s="134" t="str">
        <f>IF(AND(F36="Si",G36&lt;&gt;""),COUNTIF($G$4:G36,G36)&amp;G36,(IF(F36="No",COUNTIF($F$4:F36,"No")&amp;"No aplica",IF(Q36="","",COUNTIF($Q$5:Q36,"No reporta estado")&amp;Q36))))</f>
        <v>17No reporta estado</v>
      </c>
      <c r="Q36" s="132" t="str">
        <f t="shared" si="1"/>
        <v>No reporta estado</v>
      </c>
    </row>
    <row r="37" spans="2:17" ht="77.25" hidden="1" customHeight="1" thickBot="1">
      <c r="B37" s="14"/>
      <c r="C37" s="34" t="s">
        <v>27</v>
      </c>
      <c r="D37" s="34" t="s">
        <v>28</v>
      </c>
      <c r="E37" s="34" t="s">
        <v>54</v>
      </c>
      <c r="F37" s="108"/>
      <c r="G37" s="109"/>
      <c r="H37" s="110"/>
      <c r="I37" s="110"/>
      <c r="J37" s="110"/>
      <c r="L37" s="22"/>
      <c r="M37" s="5"/>
      <c r="N37" s="5"/>
      <c r="O37" s="5"/>
      <c r="P37" s="134" t="str">
        <f>IF(AND(F37="Si",G37&lt;&gt;""),COUNTIF($G$4:G37,G37)&amp;G37,(IF(F37="No",COUNTIF($F$4:F37,"No")&amp;"No aplica",IF(Q37="","",COUNTIF($Q$5:Q37,"No reporta estado")&amp;Q37))))</f>
        <v>18No reporta estado</v>
      </c>
      <c r="Q37" s="132" t="str">
        <f t="shared" si="1"/>
        <v>No reporta estado</v>
      </c>
    </row>
    <row r="38" spans="2:17" ht="77.25" hidden="1" customHeight="1" thickBot="1">
      <c r="B38" s="14"/>
      <c r="C38" s="34" t="s">
        <v>27</v>
      </c>
      <c r="D38" s="34" t="s">
        <v>28</v>
      </c>
      <c r="E38" s="34" t="s">
        <v>55</v>
      </c>
      <c r="F38" s="108"/>
      <c r="G38" s="109"/>
      <c r="H38" s="110"/>
      <c r="I38" s="110"/>
      <c r="J38" s="110"/>
      <c r="L38" s="22"/>
      <c r="M38" s="5"/>
      <c r="N38" s="5"/>
      <c r="O38" s="5"/>
      <c r="P38" s="134" t="str">
        <f>IF(AND(F38="Si",G38&lt;&gt;""),COUNTIF($G$4:G38,G38)&amp;G38,(IF(F38="No",COUNTIF($F$4:F38,"No")&amp;"No aplica",IF(Q38="","",COUNTIF($Q$5:Q38,"No reporta estado")&amp;Q38))))</f>
        <v>19No reporta estado</v>
      </c>
      <c r="Q38" s="132" t="str">
        <f t="shared" si="1"/>
        <v>No reporta estado</v>
      </c>
    </row>
    <row r="39" spans="2:17" ht="77.25" hidden="1" customHeight="1" thickBot="1">
      <c r="B39" s="14"/>
      <c r="C39" s="34" t="s">
        <v>27</v>
      </c>
      <c r="D39" s="34" t="s">
        <v>28</v>
      </c>
      <c r="E39" s="34" t="s">
        <v>56</v>
      </c>
      <c r="F39" s="108"/>
      <c r="G39" s="109"/>
      <c r="H39" s="110"/>
      <c r="I39" s="110"/>
      <c r="J39" s="110"/>
      <c r="L39" s="22"/>
      <c r="M39" s="5"/>
      <c r="N39" s="5"/>
      <c r="O39" s="5"/>
      <c r="P39" s="134" t="str">
        <f>IF(AND(F39="Si",G39&lt;&gt;""),COUNTIF($G$4:G39,G39)&amp;G39,(IF(F39="No",COUNTIF($F$4:F39,"No")&amp;"No aplica",IF(Q39="","",COUNTIF($Q$5:Q39,"No reporta estado")&amp;Q39))))</f>
        <v>20No reporta estado</v>
      </c>
      <c r="Q39" s="132" t="str">
        <f t="shared" si="1"/>
        <v>No reporta estado</v>
      </c>
    </row>
    <row r="40" spans="2:17" ht="77.25" hidden="1" customHeight="1" thickBot="1">
      <c r="B40" s="14"/>
      <c r="C40" s="34" t="s">
        <v>27</v>
      </c>
      <c r="D40" s="34" t="s">
        <v>28</v>
      </c>
      <c r="E40" s="34" t="s">
        <v>57</v>
      </c>
      <c r="F40" s="108"/>
      <c r="G40" s="109"/>
      <c r="H40" s="110"/>
      <c r="I40" s="110"/>
      <c r="J40" s="110"/>
      <c r="L40" s="22"/>
      <c r="M40" s="5"/>
      <c r="N40" s="5"/>
      <c r="O40" s="5"/>
      <c r="P40" s="134" t="str">
        <f>IF(AND(F40="Si",G40&lt;&gt;""),COUNTIF($G$4:G40,G40)&amp;G40,(IF(F40="No",COUNTIF($F$4:F40,"No")&amp;"No aplica",IF(Q40="","",COUNTIF($Q$5:Q40,"No reporta estado")&amp;Q40))))</f>
        <v>21No reporta estado</v>
      </c>
      <c r="Q40" s="132" t="str">
        <f t="shared" si="1"/>
        <v>No reporta estado</v>
      </c>
    </row>
    <row r="41" spans="2:17" ht="77.25" hidden="1" customHeight="1" thickBot="1">
      <c r="B41" s="14"/>
      <c r="C41" s="34" t="s">
        <v>27</v>
      </c>
      <c r="D41" s="34" t="s">
        <v>28</v>
      </c>
      <c r="E41" s="34" t="s">
        <v>58</v>
      </c>
      <c r="F41" s="108"/>
      <c r="G41" s="109"/>
      <c r="H41" s="110"/>
      <c r="I41" s="110"/>
      <c r="J41" s="110"/>
      <c r="L41" s="22"/>
      <c r="M41" s="5"/>
      <c r="N41" s="5"/>
      <c r="O41" s="5"/>
      <c r="P41" s="134" t="str">
        <f>IF(AND(F41="Si",G41&lt;&gt;""),COUNTIF($G$4:G41,G41)&amp;G41,(IF(F41="No",COUNTIF($F$4:F41,"No")&amp;"No aplica",IF(Q41="","",COUNTIF($Q$5:Q41,"No reporta estado")&amp;Q41))))</f>
        <v>22No reporta estado</v>
      </c>
      <c r="Q41" s="132" t="str">
        <f t="shared" si="1"/>
        <v>No reporta estado</v>
      </c>
    </row>
    <row r="42" spans="2:17" ht="77.25" hidden="1" customHeight="1" thickBot="1">
      <c r="B42" s="14"/>
      <c r="C42" s="34" t="s">
        <v>27</v>
      </c>
      <c r="D42" s="34" t="s">
        <v>28</v>
      </c>
      <c r="E42" s="34" t="s">
        <v>59</v>
      </c>
      <c r="F42" s="108"/>
      <c r="G42" s="109"/>
      <c r="H42" s="110"/>
      <c r="I42" s="110"/>
      <c r="J42" s="110"/>
      <c r="L42" s="22"/>
      <c r="M42" s="5"/>
      <c r="N42" s="5"/>
      <c r="O42" s="5"/>
      <c r="P42" s="134" t="str">
        <f>IF(AND(F42="Si",G42&lt;&gt;""),COUNTIF($G$4:G42,G42)&amp;G42,(IF(F42="No",COUNTIF($F$4:F42,"No")&amp;"No aplica",IF(Q42="","",COUNTIF($Q$5:Q42,"No reporta estado")&amp;Q42))))</f>
        <v>23No reporta estado</v>
      </c>
      <c r="Q42" s="132" t="str">
        <f t="shared" si="1"/>
        <v>No reporta estado</v>
      </c>
    </row>
    <row r="43" spans="2:17" ht="77.25" hidden="1" customHeight="1" thickBot="1">
      <c r="B43" s="14"/>
      <c r="C43" s="34" t="s">
        <v>27</v>
      </c>
      <c r="D43" s="34" t="s">
        <v>28</v>
      </c>
      <c r="E43" s="34" t="s">
        <v>60</v>
      </c>
      <c r="F43" s="108"/>
      <c r="G43" s="109"/>
      <c r="H43" s="110"/>
      <c r="I43" s="110"/>
      <c r="J43" s="110"/>
      <c r="L43" s="22"/>
      <c r="M43" s="5"/>
      <c r="N43" s="5"/>
      <c r="O43" s="5"/>
      <c r="P43" s="134" t="str">
        <f>IF(AND(F43="Si",G43&lt;&gt;""),COUNTIF($G$4:G43,G43)&amp;G43,(IF(F43="No",COUNTIF($F$4:F43,"No")&amp;"No aplica",IF(Q43="","",COUNTIF($Q$5:Q43,"No reporta estado")&amp;Q43))))</f>
        <v>24No reporta estado</v>
      </c>
      <c r="Q43" s="132" t="str">
        <f t="shared" si="1"/>
        <v>No reporta estado</v>
      </c>
    </row>
    <row r="44" spans="2:17" ht="77.25" hidden="1" customHeight="1" thickBot="1">
      <c r="B44" s="14"/>
      <c r="C44" s="34" t="s">
        <v>27</v>
      </c>
      <c r="D44" s="34" t="s">
        <v>28</v>
      </c>
      <c r="E44" s="34" t="s">
        <v>61</v>
      </c>
      <c r="F44" s="108"/>
      <c r="G44" s="109"/>
      <c r="H44" s="110"/>
      <c r="I44" s="110"/>
      <c r="J44" s="110"/>
      <c r="L44" s="22"/>
      <c r="M44" s="5"/>
      <c r="N44" s="5"/>
      <c r="O44" s="5"/>
      <c r="P44" s="134" t="str">
        <f>IF(AND(F44="Si",G44&lt;&gt;""),COUNTIF($G$4:G44,G44)&amp;G44,(IF(F44="No",COUNTIF($F$4:F44,"No")&amp;"No aplica",IF(Q44="","",COUNTIF($Q$5:Q44,"No reporta estado")&amp;Q44))))</f>
        <v>25No reporta estado</v>
      </c>
      <c r="Q44" s="132" t="str">
        <f t="shared" si="1"/>
        <v>No reporta estado</v>
      </c>
    </row>
    <row r="45" spans="2:17" ht="77.25" hidden="1" customHeight="1" thickBot="1">
      <c r="B45" s="14"/>
      <c r="C45" s="34" t="s">
        <v>27</v>
      </c>
      <c r="D45" s="34" t="s">
        <v>28</v>
      </c>
      <c r="E45" s="34" t="s">
        <v>62</v>
      </c>
      <c r="F45" s="108"/>
      <c r="G45" s="109"/>
      <c r="H45" s="110"/>
      <c r="I45" s="110"/>
      <c r="J45" s="110"/>
      <c r="L45" s="22"/>
      <c r="M45" s="5"/>
      <c r="N45" s="5"/>
      <c r="O45" s="5"/>
      <c r="P45" s="134" t="str">
        <f>IF(AND(F45="Si",G45&lt;&gt;""),COUNTIF($G$4:G45,G45)&amp;G45,(IF(F45="No",COUNTIF($F$4:F45,"No")&amp;"No aplica",IF(Q45="","",COUNTIF($Q$5:Q45,"No reporta estado")&amp;Q45))))</f>
        <v>26No reporta estado</v>
      </c>
      <c r="Q45" s="132" t="str">
        <f t="shared" si="1"/>
        <v>No reporta estado</v>
      </c>
    </row>
    <row r="46" spans="2:17" ht="77.25" hidden="1" customHeight="1" thickBot="1">
      <c r="B46" s="14"/>
      <c r="C46" s="34" t="s">
        <v>27</v>
      </c>
      <c r="D46" s="34" t="s">
        <v>28</v>
      </c>
      <c r="E46" s="34" t="s">
        <v>63</v>
      </c>
      <c r="F46" s="108"/>
      <c r="G46" s="109"/>
      <c r="H46" s="110"/>
      <c r="I46" s="110"/>
      <c r="J46" s="110"/>
      <c r="L46" s="22"/>
      <c r="M46" s="5"/>
      <c r="N46" s="5"/>
      <c r="O46" s="5"/>
      <c r="P46" s="134" t="str">
        <f>IF(AND(F46="Si",G46&lt;&gt;""),COUNTIF($G$4:G46,G46)&amp;G46,(IF(F46="No",COUNTIF($F$4:F46,"No")&amp;"No aplica",IF(Q46="","",COUNTIF($Q$5:Q46,"No reporta estado")&amp;Q46))))</f>
        <v>27No reporta estado</v>
      </c>
      <c r="Q46" s="132" t="str">
        <f t="shared" si="1"/>
        <v>No reporta estado</v>
      </c>
    </row>
    <row r="47" spans="2:17" ht="77.25" hidden="1" customHeight="1" thickBot="1">
      <c r="B47" s="14"/>
      <c r="C47" s="34" t="s">
        <v>27</v>
      </c>
      <c r="D47" s="34" t="s">
        <v>28</v>
      </c>
      <c r="E47" s="34" t="s">
        <v>64</v>
      </c>
      <c r="F47" s="108"/>
      <c r="G47" s="109"/>
      <c r="H47" s="110"/>
      <c r="I47" s="110"/>
      <c r="J47" s="110"/>
      <c r="L47" s="22"/>
      <c r="M47" s="5"/>
      <c r="N47" s="5"/>
      <c r="O47" s="5"/>
      <c r="P47" s="134" t="str">
        <f>IF(AND(F47="Si",G47&lt;&gt;""),COUNTIF($G$4:G47,G47)&amp;G47,(IF(F47="No",COUNTIF($F$4:F47,"No")&amp;"No aplica",IF(Q47="","",COUNTIF($Q$5:Q47,"No reporta estado")&amp;Q47))))</f>
        <v>28No reporta estado</v>
      </c>
      <c r="Q47" s="132" t="str">
        <f t="shared" si="1"/>
        <v>No reporta estado</v>
      </c>
    </row>
    <row r="48" spans="2:17" ht="77.25" hidden="1" customHeight="1" thickBot="1">
      <c r="B48" s="14"/>
      <c r="C48" s="34" t="s">
        <v>27</v>
      </c>
      <c r="D48" s="34" t="s">
        <v>28</v>
      </c>
      <c r="E48" s="34" t="s">
        <v>65</v>
      </c>
      <c r="F48" s="108"/>
      <c r="G48" s="109"/>
      <c r="H48" s="110"/>
      <c r="I48" s="110"/>
      <c r="J48" s="110"/>
      <c r="L48" s="22"/>
      <c r="M48" s="5"/>
      <c r="N48" s="5"/>
      <c r="O48" s="5"/>
      <c r="P48" s="134" t="str">
        <f>IF(AND(F48="Si",G48&lt;&gt;""),COUNTIF($G$4:G48,G48)&amp;G48,(IF(F48="No",COUNTIF($F$4:F48,"No")&amp;"No aplica",IF(Q48="","",COUNTIF($Q$5:Q48,"No reporta estado")&amp;Q48))))</f>
        <v>29No reporta estado</v>
      </c>
      <c r="Q48" s="132" t="str">
        <f t="shared" si="1"/>
        <v>No reporta estado</v>
      </c>
    </row>
    <row r="49" spans="2:17" ht="77.25" hidden="1" customHeight="1" thickBot="1">
      <c r="B49" s="14"/>
      <c r="C49" s="34" t="s">
        <v>27</v>
      </c>
      <c r="D49" s="34" t="s">
        <v>28</v>
      </c>
      <c r="E49" s="34" t="s">
        <v>66</v>
      </c>
      <c r="F49" s="108"/>
      <c r="G49" s="109"/>
      <c r="H49" s="110"/>
      <c r="I49" s="110"/>
      <c r="J49" s="110"/>
      <c r="L49" s="22"/>
      <c r="M49" s="5"/>
      <c r="N49" s="5"/>
      <c r="O49" s="5"/>
      <c r="P49" s="134" t="str">
        <f>IF(AND(F49="Si",G49&lt;&gt;""),COUNTIF($G$4:G49,G49)&amp;G49,(IF(F49="No",COUNTIF($F$4:F49,"No")&amp;"No aplica",IF(Q49="","",COUNTIF($Q$5:Q49,"No reporta estado")&amp;Q49))))</f>
        <v>30No reporta estado</v>
      </c>
      <c r="Q49" s="132" t="str">
        <f t="shared" si="1"/>
        <v>No reporta estado</v>
      </c>
    </row>
    <row r="50" spans="2:17" ht="77.25" hidden="1" customHeight="1" thickBot="1">
      <c r="B50" s="14"/>
      <c r="C50" s="34" t="s">
        <v>27</v>
      </c>
      <c r="D50" s="34" t="s">
        <v>28</v>
      </c>
      <c r="E50" s="34" t="s">
        <v>67</v>
      </c>
      <c r="F50" s="108"/>
      <c r="G50" s="109"/>
      <c r="H50" s="110"/>
      <c r="I50" s="110"/>
      <c r="J50" s="110"/>
      <c r="L50" s="22"/>
      <c r="M50" s="5"/>
      <c r="N50" s="5"/>
      <c r="O50" s="5"/>
      <c r="P50" s="134" t="str">
        <f>IF(AND(F50="Si",G50&lt;&gt;""),COUNTIF($G$4:G50,G50)&amp;G50,(IF(F50="No",COUNTIF($F$4:F50,"No")&amp;"No aplica",IF(Q50="","",COUNTIF($Q$5:Q50,"No reporta estado")&amp;Q50))))</f>
        <v>31No reporta estado</v>
      </c>
      <c r="Q50" s="132" t="str">
        <f t="shared" si="1"/>
        <v>No reporta estado</v>
      </c>
    </row>
    <row r="51" spans="2:17" ht="77.25" hidden="1" customHeight="1" thickBot="1">
      <c r="B51" s="14"/>
      <c r="C51" s="34" t="s">
        <v>27</v>
      </c>
      <c r="D51" s="34" t="s">
        <v>28</v>
      </c>
      <c r="E51" s="34" t="s">
        <v>68</v>
      </c>
      <c r="F51" s="108"/>
      <c r="G51" s="109"/>
      <c r="H51" s="110"/>
      <c r="I51" s="110"/>
      <c r="J51" s="110"/>
      <c r="L51" s="22"/>
      <c r="M51" s="5"/>
      <c r="N51" s="5"/>
      <c r="O51" s="5"/>
      <c r="P51" s="134" t="str">
        <f>IF(AND(F51="Si",G51&lt;&gt;""),COUNTIF($G$4:G51,G51)&amp;G51,(IF(F51="No",COUNTIF($F$4:F51,"No")&amp;"No aplica",IF(Q51="","",COUNTIF($Q$5:Q51,"No reporta estado")&amp;Q51))))</f>
        <v>32No reporta estado</v>
      </c>
      <c r="Q51" s="132" t="str">
        <f t="shared" si="1"/>
        <v>No reporta estado</v>
      </c>
    </row>
    <row r="52" spans="2:17" ht="77.25" hidden="1" customHeight="1" thickBot="1">
      <c r="B52" s="14"/>
      <c r="C52" s="34" t="s">
        <v>27</v>
      </c>
      <c r="D52" s="34" t="s">
        <v>28</v>
      </c>
      <c r="E52" s="34" t="s">
        <v>69</v>
      </c>
      <c r="F52" s="108"/>
      <c r="G52" s="109"/>
      <c r="H52" s="110"/>
      <c r="I52" s="110"/>
      <c r="J52" s="110"/>
      <c r="L52" s="22"/>
      <c r="M52" s="5"/>
      <c r="N52" s="5"/>
      <c r="O52" s="5"/>
      <c r="P52" s="134" t="str">
        <f>IF(AND(F52="Si",G52&lt;&gt;""),COUNTIF($G$4:G52,G52)&amp;G52,(IF(F52="No",COUNTIF($F$4:F52,"No")&amp;"No aplica",IF(Q52="","",COUNTIF($Q$5:Q52,"No reporta estado")&amp;Q52))))</f>
        <v>33No reporta estado</v>
      </c>
      <c r="Q52" s="132" t="str">
        <f t="shared" si="1"/>
        <v>No reporta estado</v>
      </c>
    </row>
    <row r="53" spans="2:17" ht="77.25" hidden="1" customHeight="1" thickBot="1">
      <c r="B53" s="14"/>
      <c r="C53" s="34" t="s">
        <v>27</v>
      </c>
      <c r="D53" s="34" t="s">
        <v>28</v>
      </c>
      <c r="E53" s="34" t="s">
        <v>70</v>
      </c>
      <c r="F53" s="108"/>
      <c r="G53" s="109"/>
      <c r="H53" s="110"/>
      <c r="I53" s="110"/>
      <c r="J53" s="110"/>
      <c r="L53" s="22"/>
      <c r="M53" s="5"/>
      <c r="N53" s="5"/>
      <c r="O53" s="5"/>
      <c r="P53" s="134" t="str">
        <f>IF(AND(F53="Si",G53&lt;&gt;""),COUNTIF($G$4:G53,G53)&amp;G53,(IF(F53="No",COUNTIF($F$4:F53,"No")&amp;"No aplica",IF(Q53="","",COUNTIF($Q$5:Q53,"No reporta estado")&amp;Q53))))</f>
        <v>34No reporta estado</v>
      </c>
      <c r="Q53" s="132" t="str">
        <f t="shared" si="1"/>
        <v>No reporta estado</v>
      </c>
    </row>
    <row r="54" spans="2:17" ht="77.25" hidden="1" customHeight="1" thickBot="1">
      <c r="B54" s="14"/>
      <c r="C54" s="34" t="s">
        <v>27</v>
      </c>
      <c r="D54" s="34" t="s">
        <v>28</v>
      </c>
      <c r="E54" s="34" t="s">
        <v>71</v>
      </c>
      <c r="F54" s="108"/>
      <c r="G54" s="109"/>
      <c r="H54" s="110"/>
      <c r="I54" s="110"/>
      <c r="J54" s="110"/>
      <c r="L54" s="22"/>
      <c r="M54" s="5"/>
      <c r="N54" s="5"/>
      <c r="O54" s="5"/>
      <c r="P54" s="134" t="str">
        <f>IF(AND(F54="Si",G54&lt;&gt;""),COUNTIF($G$4:G54,G54)&amp;G54,(IF(F54="No",COUNTIF($F$4:F54,"No")&amp;"No aplica",IF(Q54="","",COUNTIF($Q$5:Q54,"No reporta estado")&amp;Q54))))</f>
        <v>35No reporta estado</v>
      </c>
      <c r="Q54" s="132" t="str">
        <f t="shared" si="1"/>
        <v>No reporta estado</v>
      </c>
    </row>
    <row r="55" spans="2:17" ht="77.25" hidden="1" customHeight="1" thickBot="1">
      <c r="B55" s="14"/>
      <c r="C55" s="34" t="s">
        <v>27</v>
      </c>
      <c r="D55" s="34" t="s">
        <v>28</v>
      </c>
      <c r="E55" s="34" t="s">
        <v>72</v>
      </c>
      <c r="F55" s="108"/>
      <c r="G55" s="109"/>
      <c r="H55" s="110"/>
      <c r="I55" s="110"/>
      <c r="J55" s="110"/>
      <c r="L55" s="22"/>
      <c r="M55" s="5"/>
      <c r="N55" s="5"/>
      <c r="O55" s="5"/>
      <c r="P55" s="134" t="str">
        <f>IF(AND(F55="Si",G55&lt;&gt;""),COUNTIF($G$4:G55,G55)&amp;G55,(IF(F55="No",COUNTIF($F$4:F55,"No")&amp;"No aplica",IF(Q55="","",COUNTIF($Q$5:Q55,"No reporta estado")&amp;Q55))))</f>
        <v>36No reporta estado</v>
      </c>
      <c r="Q55" s="132" t="str">
        <f t="shared" si="1"/>
        <v>No reporta estado</v>
      </c>
    </row>
    <row r="56" spans="2:17" ht="77.25" hidden="1" customHeight="1" thickBot="1">
      <c r="B56" s="14"/>
      <c r="C56" s="34" t="s">
        <v>27</v>
      </c>
      <c r="D56" s="34" t="s">
        <v>28</v>
      </c>
      <c r="E56" s="34" t="s">
        <v>73</v>
      </c>
      <c r="F56" s="108"/>
      <c r="G56" s="109"/>
      <c r="H56" s="110"/>
      <c r="I56" s="110"/>
      <c r="J56" s="110"/>
      <c r="L56" s="22"/>
      <c r="M56" s="5"/>
      <c r="N56" s="5"/>
      <c r="O56" s="5"/>
      <c r="P56" s="134" t="str">
        <f>IF(AND(F56="Si",G56&lt;&gt;""),COUNTIF($G$4:G56,G56)&amp;G56,(IF(F56="No",COUNTIF($F$4:F56,"No")&amp;"No aplica",IF(Q56="","",COUNTIF($Q$5:Q56,"No reporta estado")&amp;Q56))))</f>
        <v>37No reporta estado</v>
      </c>
      <c r="Q56" s="132" t="str">
        <f t="shared" si="1"/>
        <v>No reporta estado</v>
      </c>
    </row>
    <row r="57" spans="2:17" ht="77.25" hidden="1" customHeight="1" thickBot="1">
      <c r="B57" s="14"/>
      <c r="C57" s="34" t="s">
        <v>27</v>
      </c>
      <c r="D57" s="34" t="s">
        <v>28</v>
      </c>
      <c r="E57" s="34" t="s">
        <v>74</v>
      </c>
      <c r="F57" s="108"/>
      <c r="G57" s="109"/>
      <c r="H57" s="110"/>
      <c r="I57" s="110"/>
      <c r="J57" s="110"/>
      <c r="L57" s="22"/>
      <c r="M57" s="5"/>
      <c r="N57" s="5"/>
      <c r="O57" s="5"/>
      <c r="P57" s="134" t="str">
        <f>IF(AND(F57="Si",G57&lt;&gt;""),COUNTIF($G$4:G57,G57)&amp;G57,(IF(F57="No",COUNTIF($F$4:F57,"No")&amp;"No aplica",IF(Q57="","",COUNTIF($Q$5:Q57,"No reporta estado")&amp;Q57))))</f>
        <v>38No reporta estado</v>
      </c>
      <c r="Q57" s="132" t="str">
        <f t="shared" si="1"/>
        <v>No reporta estado</v>
      </c>
    </row>
    <row r="58" spans="2:17" ht="77.25" hidden="1" customHeight="1" thickBot="1">
      <c r="B58" s="14"/>
      <c r="C58" s="34" t="s">
        <v>27</v>
      </c>
      <c r="D58" s="34" t="s">
        <v>28</v>
      </c>
      <c r="E58" s="34" t="s">
        <v>75</v>
      </c>
      <c r="F58" s="108"/>
      <c r="G58" s="109"/>
      <c r="H58" s="110"/>
      <c r="I58" s="110"/>
      <c r="J58" s="110"/>
      <c r="L58" s="22"/>
      <c r="M58" s="5"/>
      <c r="N58" s="5"/>
      <c r="O58" s="5"/>
      <c r="P58" s="134" t="str">
        <f>IF(AND(F58="Si",G58&lt;&gt;""),COUNTIF($G$4:G58,G58)&amp;G58,(IF(F58="No",COUNTIF($F$4:F58,"No")&amp;"No aplica",IF(Q58="","",COUNTIF($Q$5:Q58,"No reporta estado")&amp;Q58))))</f>
        <v>39No reporta estado</v>
      </c>
      <c r="Q58" s="132" t="str">
        <f t="shared" si="1"/>
        <v>No reporta estado</v>
      </c>
    </row>
    <row r="59" spans="2:17" ht="77.25" hidden="1" customHeight="1" thickBot="1">
      <c r="B59" s="14"/>
      <c r="C59" s="34" t="s">
        <v>27</v>
      </c>
      <c r="D59" s="34" t="s">
        <v>28</v>
      </c>
      <c r="E59" s="34" t="s">
        <v>76</v>
      </c>
      <c r="F59" s="108"/>
      <c r="G59" s="109"/>
      <c r="H59" s="110"/>
      <c r="I59" s="110"/>
      <c r="J59" s="110"/>
      <c r="L59" s="22"/>
      <c r="M59" s="5"/>
      <c r="N59" s="5"/>
      <c r="O59" s="5"/>
      <c r="P59" s="134" t="str">
        <f>IF(AND(F59="Si",G59&lt;&gt;""),COUNTIF($G$4:G59,G59)&amp;G59,(IF(F59="No",COUNTIF($F$4:F59,"No")&amp;"No aplica",IF(Q59="","",COUNTIF($Q$5:Q59,"No reporta estado")&amp;Q59))))</f>
        <v>40No reporta estado</v>
      </c>
      <c r="Q59" s="132" t="str">
        <f t="shared" si="1"/>
        <v>No reporta estado</v>
      </c>
    </row>
    <row r="60" spans="2:17" ht="77.25" hidden="1" customHeight="1" thickBot="1">
      <c r="B60" s="14"/>
      <c r="C60" s="34" t="s">
        <v>27</v>
      </c>
      <c r="D60" s="34" t="s">
        <v>28</v>
      </c>
      <c r="E60" s="34" t="s">
        <v>77</v>
      </c>
      <c r="F60" s="108"/>
      <c r="G60" s="109"/>
      <c r="H60" s="110"/>
      <c r="I60" s="110"/>
      <c r="J60" s="110"/>
      <c r="L60" s="22"/>
      <c r="M60" s="5"/>
      <c r="N60" s="5"/>
      <c r="O60" s="5"/>
      <c r="P60" s="134" t="str">
        <f>IF(AND(F60="Si",G60&lt;&gt;""),COUNTIF($G$4:G60,G60)&amp;G60,(IF(F60="No",COUNTIF($F$4:F60,"No")&amp;"No aplica",IF(Q60="","",COUNTIF($Q$5:Q60,"No reporta estado")&amp;Q60))))</f>
        <v>41No reporta estado</v>
      </c>
      <c r="Q60" s="132" t="str">
        <f t="shared" si="1"/>
        <v>No reporta estado</v>
      </c>
    </row>
    <row r="61" spans="2:17" ht="77.25" hidden="1" customHeight="1" thickBot="1">
      <c r="B61" s="14"/>
      <c r="C61" s="34" t="s">
        <v>27</v>
      </c>
      <c r="D61" s="34" t="s">
        <v>28</v>
      </c>
      <c r="E61" s="34" t="s">
        <v>78</v>
      </c>
      <c r="F61" s="108"/>
      <c r="G61" s="109"/>
      <c r="H61" s="110"/>
      <c r="I61" s="110"/>
      <c r="J61" s="110"/>
      <c r="L61" s="22"/>
      <c r="M61" s="5"/>
      <c r="N61" s="5"/>
      <c r="O61" s="5"/>
      <c r="P61" s="134" t="str">
        <f>IF(AND(F61="Si",G61&lt;&gt;""),COUNTIF($G$4:G61,G61)&amp;G61,(IF(F61="No",COUNTIF($F$4:F61,"No")&amp;"No aplica",IF(Q61="","",COUNTIF($Q$5:Q61,"No reporta estado")&amp;Q61))))</f>
        <v>42No reporta estado</v>
      </c>
      <c r="Q61" s="132" t="str">
        <f t="shared" si="1"/>
        <v>No reporta estado</v>
      </c>
    </row>
    <row r="62" spans="2:17" ht="77.25" hidden="1" customHeight="1" thickBot="1">
      <c r="B62" s="14"/>
      <c r="C62" s="34" t="s">
        <v>27</v>
      </c>
      <c r="D62" s="34" t="s">
        <v>28</v>
      </c>
      <c r="E62" s="34" t="s">
        <v>79</v>
      </c>
      <c r="F62" s="108"/>
      <c r="G62" s="109"/>
      <c r="H62" s="110"/>
      <c r="I62" s="110"/>
      <c r="J62" s="110"/>
      <c r="L62" s="22"/>
      <c r="M62" s="5"/>
      <c r="N62" s="5"/>
      <c r="O62" s="5"/>
      <c r="P62" s="134" t="str">
        <f>IF(AND(F62="Si",G62&lt;&gt;""),COUNTIF($G$4:G62,G62)&amp;G62,(IF(F62="No",COUNTIF($F$4:F62,"No")&amp;"No aplica",IF(Q62="","",COUNTIF($Q$5:Q62,"No reporta estado")&amp;Q62))))</f>
        <v>43No reporta estado</v>
      </c>
      <c r="Q62" s="132" t="str">
        <f t="shared" si="1"/>
        <v>No reporta estado</v>
      </c>
    </row>
    <row r="63" spans="2:17" ht="77.25" hidden="1" customHeight="1" thickBot="1">
      <c r="B63" s="14"/>
      <c r="C63" s="34" t="s">
        <v>27</v>
      </c>
      <c r="D63" s="34" t="s">
        <v>28</v>
      </c>
      <c r="E63" s="34" t="s">
        <v>80</v>
      </c>
      <c r="F63" s="108"/>
      <c r="G63" s="109"/>
      <c r="H63" s="110"/>
      <c r="I63" s="110"/>
      <c r="J63" s="110"/>
      <c r="L63" s="22"/>
      <c r="M63" s="5"/>
      <c r="N63" s="5"/>
      <c r="O63" s="5"/>
      <c r="P63" s="134" t="str">
        <f>IF(AND(F63="Si",G63&lt;&gt;""),COUNTIF($G$4:G63,G63)&amp;G63,(IF(F63="No",COUNTIF($F$4:F63,"No")&amp;"No aplica",IF(Q63="","",COUNTIF($Q$5:Q63,"No reporta estado")&amp;Q63))))</f>
        <v>44No reporta estado</v>
      </c>
      <c r="Q63" s="132" t="str">
        <f t="shared" si="1"/>
        <v>No reporta estado</v>
      </c>
    </row>
    <row r="64" spans="2:17" ht="77.25" hidden="1" customHeight="1" thickBot="1">
      <c r="B64" s="14"/>
      <c r="C64" s="34" t="s">
        <v>27</v>
      </c>
      <c r="D64" s="34" t="s">
        <v>28</v>
      </c>
      <c r="E64" s="34" t="s">
        <v>81</v>
      </c>
      <c r="F64" s="108"/>
      <c r="G64" s="109"/>
      <c r="H64" s="110"/>
      <c r="I64" s="110"/>
      <c r="J64" s="110"/>
      <c r="L64" s="22"/>
      <c r="M64" s="5"/>
      <c r="N64" s="5"/>
      <c r="O64" s="5"/>
      <c r="P64" s="134" t="str">
        <f>IF(AND(F64="Si",G64&lt;&gt;""),COUNTIF($G$4:G64,G64)&amp;G64,(IF(F64="No",COUNTIF($F$4:F64,"No")&amp;"No aplica",IF(Q64="","",COUNTIF($Q$5:Q64,"No reporta estado")&amp;Q64))))</f>
        <v>45No reporta estado</v>
      </c>
      <c r="Q64" s="132" t="str">
        <f t="shared" si="1"/>
        <v>No reporta estado</v>
      </c>
    </row>
    <row r="65" spans="2:17" ht="77.25" hidden="1" customHeight="1" thickBot="1">
      <c r="B65" s="14"/>
      <c r="C65" s="34" t="s">
        <v>27</v>
      </c>
      <c r="D65" s="34" t="s">
        <v>28</v>
      </c>
      <c r="E65" s="34" t="s">
        <v>82</v>
      </c>
      <c r="F65" s="108"/>
      <c r="G65" s="109"/>
      <c r="H65" s="110"/>
      <c r="I65" s="110"/>
      <c r="J65" s="110"/>
      <c r="L65" s="22"/>
      <c r="M65" s="5"/>
      <c r="N65" s="5"/>
      <c r="O65" s="5"/>
      <c r="P65" s="134" t="str">
        <f>IF(AND(F65="Si",G65&lt;&gt;""),COUNTIF($G$4:G65,G65)&amp;G65,(IF(F65="No",COUNTIF($F$4:F65,"No")&amp;"No aplica",IF(Q65="","",COUNTIF($Q$5:Q65,"No reporta estado")&amp;Q65))))</f>
        <v>46No reporta estado</v>
      </c>
      <c r="Q65" s="132" t="str">
        <f t="shared" si="1"/>
        <v>No reporta estado</v>
      </c>
    </row>
    <row r="66" spans="2:17" ht="77.25" hidden="1" customHeight="1" thickBot="1">
      <c r="B66" s="14"/>
      <c r="C66" s="34" t="s">
        <v>27</v>
      </c>
      <c r="D66" s="34" t="s">
        <v>28</v>
      </c>
      <c r="E66" s="34" t="s">
        <v>83</v>
      </c>
      <c r="F66" s="108"/>
      <c r="G66" s="109"/>
      <c r="H66" s="110"/>
      <c r="I66" s="110"/>
      <c r="J66" s="110"/>
      <c r="L66" s="22"/>
      <c r="M66" s="5"/>
      <c r="N66" s="5"/>
      <c r="O66" s="5"/>
      <c r="P66" s="134" t="str">
        <f>IF(AND(F66="Si",G66&lt;&gt;""),COUNTIF($G$4:G66,G66)&amp;G66,(IF(F66="No",COUNTIF($F$4:F66,"No")&amp;"No aplica",IF(Q66="","",COUNTIF($Q$5:Q66,"No reporta estado")&amp;Q66))))</f>
        <v>47No reporta estado</v>
      </c>
      <c r="Q66" s="132" t="str">
        <f t="shared" si="1"/>
        <v>No reporta estado</v>
      </c>
    </row>
    <row r="67" spans="2:17" ht="77.25" hidden="1" customHeight="1" thickBot="1">
      <c r="B67" s="14"/>
      <c r="C67" s="34" t="s">
        <v>27</v>
      </c>
      <c r="D67" s="34" t="s">
        <v>28</v>
      </c>
      <c r="E67" s="34" t="s">
        <v>84</v>
      </c>
      <c r="F67" s="108"/>
      <c r="G67" s="109"/>
      <c r="H67" s="110"/>
      <c r="I67" s="110"/>
      <c r="J67" s="110"/>
      <c r="L67" s="22"/>
      <c r="M67" s="5"/>
      <c r="N67" s="5"/>
      <c r="O67" s="5"/>
      <c r="P67" s="134" t="str">
        <f>IF(AND(F67="Si",G67&lt;&gt;""),COUNTIF($G$4:G67,G67)&amp;G67,(IF(F67="No",COUNTIF($F$4:F67,"No")&amp;"No aplica",IF(Q67="","",COUNTIF($Q$5:Q67,"No reporta estado")&amp;Q67))))</f>
        <v>48No reporta estado</v>
      </c>
      <c r="Q67" s="132" t="str">
        <f t="shared" si="1"/>
        <v>No reporta estado</v>
      </c>
    </row>
    <row r="68" spans="2:17" ht="77.25" hidden="1" customHeight="1" thickBot="1">
      <c r="B68" s="14"/>
      <c r="C68" s="34" t="s">
        <v>27</v>
      </c>
      <c r="D68" s="34" t="s">
        <v>28</v>
      </c>
      <c r="E68" s="34" t="s">
        <v>85</v>
      </c>
      <c r="F68" s="108"/>
      <c r="G68" s="109"/>
      <c r="H68" s="110"/>
      <c r="I68" s="110"/>
      <c r="J68" s="110"/>
      <c r="L68" s="22"/>
      <c r="M68" s="5"/>
      <c r="N68" s="5"/>
      <c r="O68" s="5"/>
      <c r="P68" s="134" t="str">
        <f>IF(AND(F68="Si",G68&lt;&gt;""),COUNTIF($G$4:G68,G68)&amp;G68,(IF(F68="No",COUNTIF($F$4:F68,"No")&amp;"No aplica",IF(Q68="","",COUNTIF($Q$5:Q68,"No reporta estado")&amp;Q68))))</f>
        <v>49No reporta estado</v>
      </c>
      <c r="Q68" s="132" t="str">
        <f t="shared" si="1"/>
        <v>No reporta estado</v>
      </c>
    </row>
    <row r="69" spans="2:17" ht="77.25" hidden="1" customHeight="1" thickBot="1">
      <c r="B69" s="14"/>
      <c r="C69" s="34" t="s">
        <v>27</v>
      </c>
      <c r="D69" s="34" t="s">
        <v>28</v>
      </c>
      <c r="E69" s="34" t="s">
        <v>86</v>
      </c>
      <c r="F69" s="108"/>
      <c r="G69" s="109"/>
      <c r="H69" s="110"/>
      <c r="I69" s="110"/>
      <c r="J69" s="110"/>
      <c r="L69" s="22"/>
      <c r="M69" s="5"/>
      <c r="N69" s="5"/>
      <c r="O69" s="5"/>
      <c r="P69" s="134" t="str">
        <f>IF(AND(F69="Si",G69&lt;&gt;""),COUNTIF($G$4:G69,G69)&amp;G69,(IF(F69="No",COUNTIF($F$4:F69,"No")&amp;"No aplica",IF(Q69="","",COUNTIF($Q$5:Q69,"No reporta estado")&amp;Q69))))</f>
        <v>50No reporta estado</v>
      </c>
      <c r="Q69" s="132" t="str">
        <f t="shared" ref="Q69:Q132" si="2">+IF(AND(G69="",F69=""),"No reporta estado",IF(AND(G69="",F69="Si"),"No reporta estado",""))</f>
        <v>No reporta estado</v>
      </c>
    </row>
    <row r="70" spans="2:17" ht="77.25" hidden="1" customHeight="1" thickBot="1">
      <c r="B70" s="14"/>
      <c r="C70" s="34" t="s">
        <v>27</v>
      </c>
      <c r="D70" s="34" t="s">
        <v>28</v>
      </c>
      <c r="E70" s="34" t="s">
        <v>87</v>
      </c>
      <c r="F70" s="108"/>
      <c r="G70" s="109"/>
      <c r="H70" s="110"/>
      <c r="I70" s="110"/>
      <c r="J70" s="110"/>
      <c r="L70" s="22"/>
      <c r="M70" s="5"/>
      <c r="N70" s="5"/>
      <c r="O70" s="5"/>
      <c r="P70" s="134" t="str">
        <f>IF(AND(F70="Si",G70&lt;&gt;""),COUNTIF($G$4:G70,G70)&amp;G70,(IF(F70="No",COUNTIF($F$4:F70,"No")&amp;"No aplica",IF(Q70="","",COUNTIF($Q$5:Q70,"No reporta estado")&amp;Q70))))</f>
        <v>51No reporta estado</v>
      </c>
      <c r="Q70" s="132" t="str">
        <f t="shared" si="2"/>
        <v>No reporta estado</v>
      </c>
    </row>
    <row r="71" spans="2:17" ht="77.25" hidden="1" customHeight="1" thickBot="1">
      <c r="B71" s="14"/>
      <c r="C71" s="34" t="s">
        <v>27</v>
      </c>
      <c r="D71" s="34" t="s">
        <v>28</v>
      </c>
      <c r="E71" s="34" t="s">
        <v>88</v>
      </c>
      <c r="F71" s="108"/>
      <c r="G71" s="109"/>
      <c r="H71" s="110"/>
      <c r="I71" s="110"/>
      <c r="J71" s="110"/>
      <c r="L71" s="22"/>
      <c r="M71" s="5"/>
      <c r="N71" s="5"/>
      <c r="O71" s="5"/>
      <c r="P71" s="134" t="str">
        <f>IF(AND(F71="Si",G71&lt;&gt;""),COUNTIF($G$4:G71,G71)&amp;G71,(IF(F71="No",COUNTIF($F$4:F71,"No")&amp;"No aplica",IF(Q71="","",COUNTIF($Q$5:Q71,"No reporta estado")&amp;Q71))))</f>
        <v>52No reporta estado</v>
      </c>
      <c r="Q71" s="132" t="str">
        <f t="shared" si="2"/>
        <v>No reporta estado</v>
      </c>
    </row>
    <row r="72" spans="2:17" ht="77.25" hidden="1" customHeight="1" thickBot="1">
      <c r="B72" s="14"/>
      <c r="C72" s="34" t="s">
        <v>27</v>
      </c>
      <c r="D72" s="34" t="s">
        <v>28</v>
      </c>
      <c r="E72" s="34" t="s">
        <v>89</v>
      </c>
      <c r="F72" s="108"/>
      <c r="G72" s="109"/>
      <c r="H72" s="110"/>
      <c r="I72" s="110"/>
      <c r="J72" s="110"/>
      <c r="L72" s="22"/>
      <c r="M72" s="5"/>
      <c r="N72" s="5"/>
      <c r="O72" s="5"/>
      <c r="P72" s="134" t="str">
        <f>IF(AND(F72="Si",G72&lt;&gt;""),COUNTIF($G$4:G72,G72)&amp;G72,(IF(F72="No",COUNTIF($F$4:F72,"No")&amp;"No aplica",IF(Q72="","",COUNTIF($Q$5:Q72,"No reporta estado")&amp;Q72))))</f>
        <v>53No reporta estado</v>
      </c>
      <c r="Q72" s="132" t="str">
        <f t="shared" si="2"/>
        <v>No reporta estado</v>
      </c>
    </row>
    <row r="73" spans="2:17" ht="77.25" hidden="1" customHeight="1" thickBot="1">
      <c r="B73" s="14"/>
      <c r="C73" s="34" t="s">
        <v>27</v>
      </c>
      <c r="D73" s="34" t="s">
        <v>28</v>
      </c>
      <c r="E73" s="34" t="s">
        <v>90</v>
      </c>
      <c r="F73" s="108"/>
      <c r="G73" s="109"/>
      <c r="H73" s="110"/>
      <c r="I73" s="110"/>
      <c r="J73" s="110"/>
      <c r="L73" s="22"/>
      <c r="M73" s="5"/>
      <c r="N73" s="5"/>
      <c r="O73" s="5"/>
      <c r="P73" s="134" t="str">
        <f>IF(AND(F73="Si",G73&lt;&gt;""),COUNTIF($G$4:G73,G73)&amp;G73,(IF(F73="No",COUNTIF($F$4:F73,"No")&amp;"No aplica",IF(Q73="","",COUNTIF($Q$5:Q73,"No reporta estado")&amp;Q73))))</f>
        <v>54No reporta estado</v>
      </c>
      <c r="Q73" s="132" t="str">
        <f t="shared" si="2"/>
        <v>No reporta estado</v>
      </c>
    </row>
    <row r="74" spans="2:17" ht="77.25" hidden="1" customHeight="1" thickBot="1">
      <c r="B74" s="14"/>
      <c r="C74" s="34" t="s">
        <v>27</v>
      </c>
      <c r="D74" s="34" t="s">
        <v>28</v>
      </c>
      <c r="E74" s="34" t="s">
        <v>91</v>
      </c>
      <c r="F74" s="108"/>
      <c r="G74" s="109"/>
      <c r="H74" s="110"/>
      <c r="I74" s="110"/>
      <c r="J74" s="110"/>
      <c r="L74" s="22"/>
      <c r="M74" s="5"/>
      <c r="N74" s="5"/>
      <c r="O74" s="5"/>
      <c r="P74" s="134" t="str">
        <f>IF(AND(F74="Si",G74&lt;&gt;""),COUNTIF($G$4:G74,G74)&amp;G74,(IF(F74="No",COUNTIF($F$4:F74,"No")&amp;"No aplica",IF(Q74="","",COUNTIF($Q$5:Q74,"No reporta estado")&amp;Q74))))</f>
        <v>55No reporta estado</v>
      </c>
      <c r="Q74" s="132" t="str">
        <f t="shared" si="2"/>
        <v>No reporta estado</v>
      </c>
    </row>
    <row r="75" spans="2:17" ht="77.25" hidden="1" customHeight="1" thickBot="1">
      <c r="B75" s="14"/>
      <c r="C75" s="34" t="s">
        <v>27</v>
      </c>
      <c r="D75" s="34" t="s">
        <v>28</v>
      </c>
      <c r="E75" s="34" t="s">
        <v>92</v>
      </c>
      <c r="F75" s="108"/>
      <c r="G75" s="109"/>
      <c r="H75" s="110"/>
      <c r="I75" s="110"/>
      <c r="J75" s="110"/>
      <c r="L75" s="22"/>
      <c r="M75" s="5"/>
      <c r="N75" s="5"/>
      <c r="O75" s="5"/>
      <c r="P75" s="134" t="str">
        <f>IF(AND(F75="Si",G75&lt;&gt;""),COUNTIF($G$4:G75,G75)&amp;G75,(IF(F75="No",COUNTIF($F$4:F75,"No")&amp;"No aplica",IF(Q75="","",COUNTIF($Q$5:Q75,"No reporta estado")&amp;Q75))))</f>
        <v>56No reporta estado</v>
      </c>
      <c r="Q75" s="132" t="str">
        <f t="shared" si="2"/>
        <v>No reporta estado</v>
      </c>
    </row>
    <row r="76" spans="2:17" ht="77.25" hidden="1" customHeight="1" thickBot="1">
      <c r="B76" s="14"/>
      <c r="C76" s="34" t="s">
        <v>27</v>
      </c>
      <c r="D76" s="34" t="s">
        <v>28</v>
      </c>
      <c r="E76" s="34" t="s">
        <v>93</v>
      </c>
      <c r="F76" s="108"/>
      <c r="G76" s="109"/>
      <c r="H76" s="110"/>
      <c r="I76" s="110"/>
      <c r="J76" s="110"/>
      <c r="L76" s="22"/>
      <c r="M76" s="5"/>
      <c r="N76" s="5"/>
      <c r="O76" s="5"/>
      <c r="P76" s="134" t="str">
        <f>IF(AND(F76="Si",G76&lt;&gt;""),COUNTIF($G$4:G76,G76)&amp;G76,(IF(F76="No",COUNTIF($F$4:F76,"No")&amp;"No aplica",IF(Q76="","",COUNTIF($Q$5:Q76,"No reporta estado")&amp;Q76))))</f>
        <v>57No reporta estado</v>
      </c>
      <c r="Q76" s="132" t="str">
        <f t="shared" si="2"/>
        <v>No reporta estado</v>
      </c>
    </row>
    <row r="77" spans="2:17" ht="77.25" hidden="1" customHeight="1" thickBot="1">
      <c r="B77" s="14"/>
      <c r="C77" s="34" t="s">
        <v>27</v>
      </c>
      <c r="D77" s="34" t="s">
        <v>28</v>
      </c>
      <c r="E77" s="34" t="s">
        <v>94</v>
      </c>
      <c r="F77" s="108"/>
      <c r="G77" s="109"/>
      <c r="H77" s="110"/>
      <c r="I77" s="110"/>
      <c r="J77" s="110"/>
      <c r="L77" s="22"/>
      <c r="M77" s="5"/>
      <c r="N77" s="5"/>
      <c r="O77" s="5"/>
      <c r="P77" s="134" t="str">
        <f>IF(AND(F77="Si",G77&lt;&gt;""),COUNTIF($G$4:G77,G77)&amp;G77,(IF(F77="No",COUNTIF($F$4:F77,"No")&amp;"No aplica",IF(Q77="","",COUNTIF($Q$5:Q77,"No reporta estado")&amp;Q77))))</f>
        <v>58No reporta estado</v>
      </c>
      <c r="Q77" s="132" t="str">
        <f t="shared" si="2"/>
        <v>No reporta estado</v>
      </c>
    </row>
    <row r="78" spans="2:17" ht="77.25" hidden="1" customHeight="1" thickBot="1">
      <c r="B78" s="14"/>
      <c r="C78" s="34" t="s">
        <v>27</v>
      </c>
      <c r="D78" s="34" t="s">
        <v>28</v>
      </c>
      <c r="E78" s="34" t="s">
        <v>95</v>
      </c>
      <c r="F78" s="108"/>
      <c r="G78" s="109"/>
      <c r="H78" s="110"/>
      <c r="I78" s="110"/>
      <c r="J78" s="110"/>
      <c r="L78" s="22"/>
      <c r="M78" s="5"/>
      <c r="N78" s="5"/>
      <c r="O78" s="5"/>
      <c r="P78" s="134" t="str">
        <f>IF(AND(F78="Si",G78&lt;&gt;""),COUNTIF($G$4:G78,G78)&amp;G78,(IF(F78="No",COUNTIF($F$4:F78,"No")&amp;"No aplica",IF(Q78="","",COUNTIF($Q$5:Q78,"No reporta estado")&amp;Q78))))</f>
        <v>59No reporta estado</v>
      </c>
      <c r="Q78" s="132" t="str">
        <f t="shared" si="2"/>
        <v>No reporta estado</v>
      </c>
    </row>
    <row r="79" spans="2:17" ht="77.25" hidden="1" customHeight="1" thickBot="1">
      <c r="B79" s="14"/>
      <c r="C79" s="34" t="s">
        <v>27</v>
      </c>
      <c r="D79" s="34" t="s">
        <v>28</v>
      </c>
      <c r="E79" s="34" t="s">
        <v>96</v>
      </c>
      <c r="F79" s="108"/>
      <c r="G79" s="109"/>
      <c r="H79" s="110"/>
      <c r="I79" s="110"/>
      <c r="J79" s="110"/>
      <c r="L79" s="22"/>
      <c r="M79" s="5"/>
      <c r="N79" s="5"/>
      <c r="O79" s="5"/>
      <c r="P79" s="134" t="str">
        <f>IF(AND(F79="Si",G79&lt;&gt;""),COUNTIF($G$4:G79,G79)&amp;G79,(IF(F79="No",COUNTIF($F$4:F79,"No")&amp;"No aplica",IF(Q79="","",COUNTIF($Q$5:Q79,"No reporta estado")&amp;Q79))))</f>
        <v>60No reporta estado</v>
      </c>
      <c r="Q79" s="132" t="str">
        <f t="shared" si="2"/>
        <v>No reporta estado</v>
      </c>
    </row>
    <row r="80" spans="2:17" ht="77.25" hidden="1" customHeight="1" thickBot="1">
      <c r="B80" s="14"/>
      <c r="C80" s="34" t="s">
        <v>27</v>
      </c>
      <c r="D80" s="34" t="s">
        <v>28</v>
      </c>
      <c r="E80" s="34" t="s">
        <v>97</v>
      </c>
      <c r="F80" s="108"/>
      <c r="G80" s="109"/>
      <c r="H80" s="110"/>
      <c r="I80" s="110"/>
      <c r="J80" s="110"/>
      <c r="L80" s="22"/>
      <c r="M80" s="5"/>
      <c r="N80" s="5"/>
      <c r="O80" s="5"/>
      <c r="P80" s="134" t="str">
        <f>IF(AND(F80="Si",G80&lt;&gt;""),COUNTIF($G$4:G80,G80)&amp;G80,(IF(F80="No",COUNTIF($F$4:F80,"No")&amp;"No aplica",IF(Q80="","",COUNTIF($Q$5:Q80,"No reporta estado")&amp;Q80))))</f>
        <v>61No reporta estado</v>
      </c>
      <c r="Q80" s="132" t="str">
        <f t="shared" si="2"/>
        <v>No reporta estado</v>
      </c>
    </row>
    <row r="81" spans="2:17" ht="77.25" hidden="1" customHeight="1" thickBot="1">
      <c r="B81" s="14"/>
      <c r="C81" s="34" t="s">
        <v>27</v>
      </c>
      <c r="D81" s="34" t="s">
        <v>28</v>
      </c>
      <c r="E81" s="34" t="s">
        <v>98</v>
      </c>
      <c r="F81" s="108"/>
      <c r="G81" s="109"/>
      <c r="H81" s="110"/>
      <c r="I81" s="110"/>
      <c r="J81" s="110"/>
      <c r="L81" s="22"/>
      <c r="M81" s="5"/>
      <c r="N81" s="5"/>
      <c r="O81" s="5"/>
      <c r="P81" s="134" t="str">
        <f>IF(AND(F81="Si",G81&lt;&gt;""),COUNTIF($G$4:G81,G81)&amp;G81,(IF(F81="No",COUNTIF($F$4:F81,"No")&amp;"No aplica",IF(Q81="","",COUNTIF($Q$5:Q81,"No reporta estado")&amp;Q81))))</f>
        <v>62No reporta estado</v>
      </c>
      <c r="Q81" s="132" t="str">
        <f t="shared" si="2"/>
        <v>No reporta estado</v>
      </c>
    </row>
    <row r="82" spans="2:17" ht="77.25" hidden="1" customHeight="1" thickBot="1">
      <c r="B82" s="14"/>
      <c r="C82" s="34" t="s">
        <v>27</v>
      </c>
      <c r="D82" s="34" t="s">
        <v>28</v>
      </c>
      <c r="E82" s="34" t="s">
        <v>99</v>
      </c>
      <c r="F82" s="108"/>
      <c r="G82" s="109"/>
      <c r="H82" s="110"/>
      <c r="I82" s="110"/>
      <c r="J82" s="110"/>
      <c r="L82" s="22"/>
      <c r="M82" s="5"/>
      <c r="N82" s="5"/>
      <c r="O82" s="5"/>
      <c r="P82" s="134" t="str">
        <f>IF(AND(F82="Si",G82&lt;&gt;""),COUNTIF($G$4:G82,G82)&amp;G82,(IF(F82="No",COUNTIF($F$4:F82,"No")&amp;"No aplica",IF(Q82="","",COUNTIF($Q$5:Q82,"No reporta estado")&amp;Q82))))</f>
        <v>63No reporta estado</v>
      </c>
      <c r="Q82" s="132" t="str">
        <f t="shared" si="2"/>
        <v>No reporta estado</v>
      </c>
    </row>
    <row r="83" spans="2:17" ht="77.25" hidden="1" customHeight="1" thickBot="1">
      <c r="B83" s="14"/>
      <c r="C83" s="34" t="s">
        <v>27</v>
      </c>
      <c r="D83" s="34" t="s">
        <v>28</v>
      </c>
      <c r="E83" s="34" t="s">
        <v>100</v>
      </c>
      <c r="F83" s="108"/>
      <c r="G83" s="109"/>
      <c r="H83" s="110"/>
      <c r="I83" s="110"/>
      <c r="J83" s="110"/>
      <c r="L83" s="22"/>
      <c r="M83" s="5"/>
      <c r="N83" s="5"/>
      <c r="O83" s="5"/>
      <c r="P83" s="134" t="str">
        <f>IF(AND(F83="Si",G83&lt;&gt;""),COUNTIF($G$4:G83,G83)&amp;G83,(IF(F83="No",COUNTIF($F$4:F83,"No")&amp;"No aplica",IF(Q83="","",COUNTIF($Q$5:Q83,"No reporta estado")&amp;Q83))))</f>
        <v>64No reporta estado</v>
      </c>
      <c r="Q83" s="132" t="str">
        <f t="shared" si="2"/>
        <v>No reporta estado</v>
      </c>
    </row>
    <row r="84" spans="2:17" ht="77.25" hidden="1" customHeight="1" thickBot="1">
      <c r="B84" s="14"/>
      <c r="C84" s="34" t="s">
        <v>27</v>
      </c>
      <c r="D84" s="34" t="s">
        <v>28</v>
      </c>
      <c r="E84" s="34" t="s">
        <v>101</v>
      </c>
      <c r="F84" s="108"/>
      <c r="G84" s="109"/>
      <c r="H84" s="110"/>
      <c r="I84" s="110"/>
      <c r="J84" s="110"/>
      <c r="L84" s="22"/>
      <c r="M84" s="5"/>
      <c r="N84" s="5"/>
      <c r="O84" s="5"/>
      <c r="P84" s="134" t="str">
        <f>IF(AND(F84="Si",G84&lt;&gt;""),COUNTIF($G$4:G84,G84)&amp;G84,(IF(F84="No",COUNTIF($F$4:F84,"No")&amp;"No aplica",IF(Q84="","",COUNTIF($Q$5:Q84,"No reporta estado")&amp;Q84))))</f>
        <v>65No reporta estado</v>
      </c>
      <c r="Q84" s="132" t="str">
        <f t="shared" si="2"/>
        <v>No reporta estado</v>
      </c>
    </row>
    <row r="85" spans="2:17" ht="77.25" hidden="1" customHeight="1" thickBot="1">
      <c r="B85" s="14"/>
      <c r="C85" s="34" t="s">
        <v>27</v>
      </c>
      <c r="D85" s="34" t="s">
        <v>28</v>
      </c>
      <c r="E85" s="34" t="s">
        <v>102</v>
      </c>
      <c r="F85" s="108"/>
      <c r="G85" s="109"/>
      <c r="H85" s="110"/>
      <c r="I85" s="110"/>
      <c r="J85" s="110"/>
      <c r="L85" s="22"/>
      <c r="M85" s="5"/>
      <c r="N85" s="5"/>
      <c r="O85" s="5"/>
      <c r="P85" s="134" t="str">
        <f>IF(AND(F85="Si",G85&lt;&gt;""),COUNTIF($G$4:G85,G85)&amp;G85,(IF(F85="No",COUNTIF($F$4:F85,"No")&amp;"No aplica",IF(Q85="","",COUNTIF($Q$5:Q85,"No reporta estado")&amp;Q85))))</f>
        <v>66No reporta estado</v>
      </c>
      <c r="Q85" s="132" t="str">
        <f t="shared" si="2"/>
        <v>No reporta estado</v>
      </c>
    </row>
    <row r="86" spans="2:17" ht="77.25" hidden="1" customHeight="1" thickBot="1">
      <c r="B86" s="14"/>
      <c r="C86" s="34" t="s">
        <v>27</v>
      </c>
      <c r="D86" s="34" t="s">
        <v>28</v>
      </c>
      <c r="E86" s="34" t="s">
        <v>103</v>
      </c>
      <c r="F86" s="108"/>
      <c r="G86" s="109"/>
      <c r="H86" s="110"/>
      <c r="I86" s="110"/>
      <c r="J86" s="110"/>
      <c r="L86" s="22"/>
      <c r="M86" s="5"/>
      <c r="N86" s="5"/>
      <c r="O86" s="5"/>
      <c r="P86" s="134" t="str">
        <f>IF(AND(F86="Si",G86&lt;&gt;""),COUNTIF($G$4:G86,G86)&amp;G86,(IF(F86="No",COUNTIF($F$4:F86,"No")&amp;"No aplica",IF(Q86="","",COUNTIF($Q$5:Q86,"No reporta estado")&amp;Q86))))</f>
        <v>67No reporta estado</v>
      </c>
      <c r="Q86" s="132" t="str">
        <f t="shared" si="2"/>
        <v>No reporta estado</v>
      </c>
    </row>
    <row r="87" spans="2:17" ht="77.25" hidden="1" customHeight="1" thickBot="1">
      <c r="B87" s="14"/>
      <c r="C87" s="34" t="s">
        <v>27</v>
      </c>
      <c r="D87" s="34" t="s">
        <v>28</v>
      </c>
      <c r="E87" s="34" t="s">
        <v>104</v>
      </c>
      <c r="F87" s="108"/>
      <c r="G87" s="109"/>
      <c r="H87" s="110"/>
      <c r="I87" s="110"/>
      <c r="J87" s="110"/>
      <c r="L87" s="22"/>
      <c r="M87" s="5"/>
      <c r="N87" s="5"/>
      <c r="O87" s="5"/>
      <c r="P87" s="134" t="str">
        <f>IF(AND(F87="Si",G87&lt;&gt;""),COUNTIF($G$4:G87,G87)&amp;G87,(IF(F87="No",COUNTIF($F$4:F87,"No")&amp;"No aplica",IF(Q87="","",COUNTIF($Q$5:Q87,"No reporta estado")&amp;Q87))))</f>
        <v>68No reporta estado</v>
      </c>
      <c r="Q87" s="132" t="str">
        <f t="shared" si="2"/>
        <v>No reporta estado</v>
      </c>
    </row>
    <row r="88" spans="2:17" ht="77.25" hidden="1" customHeight="1" thickBot="1">
      <c r="B88" s="14"/>
      <c r="C88" s="34" t="s">
        <v>27</v>
      </c>
      <c r="D88" s="34" t="s">
        <v>28</v>
      </c>
      <c r="E88" s="34" t="s">
        <v>105</v>
      </c>
      <c r="F88" s="108"/>
      <c r="G88" s="109"/>
      <c r="H88" s="110"/>
      <c r="I88" s="110"/>
      <c r="J88" s="110"/>
      <c r="L88" s="22"/>
      <c r="M88" s="5"/>
      <c r="N88" s="5"/>
      <c r="O88" s="5"/>
      <c r="P88" s="134" t="str">
        <f>IF(AND(F88="Si",G88&lt;&gt;""),COUNTIF($G$4:G88,G88)&amp;G88,(IF(F88="No",COUNTIF($F$4:F88,"No")&amp;"No aplica",IF(Q88="","",COUNTIF($Q$5:Q88,"No reporta estado")&amp;Q88))))</f>
        <v>69No reporta estado</v>
      </c>
      <c r="Q88" s="132" t="str">
        <f t="shared" si="2"/>
        <v>No reporta estado</v>
      </c>
    </row>
    <row r="89" spans="2:17" ht="77.25" hidden="1" customHeight="1" thickBot="1">
      <c r="B89" s="14"/>
      <c r="C89" s="34" t="s">
        <v>27</v>
      </c>
      <c r="D89" s="34" t="s">
        <v>28</v>
      </c>
      <c r="E89" s="34" t="s">
        <v>106</v>
      </c>
      <c r="F89" s="108"/>
      <c r="G89" s="109"/>
      <c r="H89" s="110"/>
      <c r="I89" s="110"/>
      <c r="J89" s="110"/>
      <c r="L89" s="22"/>
      <c r="M89" s="5"/>
      <c r="N89" s="5"/>
      <c r="O89" s="5"/>
      <c r="P89" s="134" t="str">
        <f>IF(AND(F89="Si",G89&lt;&gt;""),COUNTIF($G$4:G89,G89)&amp;G89,(IF(F89="No",COUNTIF($F$4:F89,"No")&amp;"No aplica",IF(Q89="","",COUNTIF($Q$5:Q89,"No reporta estado")&amp;Q89))))</f>
        <v>70No reporta estado</v>
      </c>
      <c r="Q89" s="132" t="str">
        <f t="shared" si="2"/>
        <v>No reporta estado</v>
      </c>
    </row>
    <row r="90" spans="2:17" ht="77.25" hidden="1" customHeight="1" thickBot="1">
      <c r="B90" s="14"/>
      <c r="C90" s="34" t="s">
        <v>27</v>
      </c>
      <c r="D90" s="34" t="s">
        <v>28</v>
      </c>
      <c r="E90" s="34" t="s">
        <v>107</v>
      </c>
      <c r="F90" s="108"/>
      <c r="G90" s="109"/>
      <c r="H90" s="110"/>
      <c r="I90" s="110"/>
      <c r="J90" s="110"/>
      <c r="L90" s="22"/>
      <c r="M90" s="5"/>
      <c r="N90" s="5"/>
      <c r="O90" s="5"/>
      <c r="P90" s="134" t="str">
        <f>IF(AND(F90="Si",G90&lt;&gt;""),COUNTIF($G$4:G90,G90)&amp;G90,(IF(F90="No",COUNTIF($F$4:F90,"No")&amp;"No aplica",IF(Q90="","",COUNTIF($Q$5:Q90,"No reporta estado")&amp;Q90))))</f>
        <v>71No reporta estado</v>
      </c>
      <c r="Q90" s="132" t="str">
        <f t="shared" si="2"/>
        <v>No reporta estado</v>
      </c>
    </row>
    <row r="91" spans="2:17" ht="77.25" hidden="1" customHeight="1" thickBot="1">
      <c r="B91" s="14"/>
      <c r="C91" s="34" t="s">
        <v>27</v>
      </c>
      <c r="D91" s="34" t="s">
        <v>28</v>
      </c>
      <c r="E91" s="34" t="s">
        <v>108</v>
      </c>
      <c r="F91" s="108"/>
      <c r="G91" s="109"/>
      <c r="H91" s="110"/>
      <c r="I91" s="110"/>
      <c r="J91" s="110"/>
      <c r="L91" s="22"/>
      <c r="M91" s="5"/>
      <c r="N91" s="5"/>
      <c r="O91" s="5"/>
      <c r="P91" s="134" t="str">
        <f>IF(AND(F91="Si",G91&lt;&gt;""),COUNTIF($G$4:G91,G91)&amp;G91,(IF(F91="No",COUNTIF($F$4:F91,"No")&amp;"No aplica",IF(Q91="","",COUNTIF($Q$5:Q91,"No reporta estado")&amp;Q91))))</f>
        <v>72No reporta estado</v>
      </c>
      <c r="Q91" s="132" t="str">
        <f t="shared" si="2"/>
        <v>No reporta estado</v>
      </c>
    </row>
    <row r="92" spans="2:17" ht="77.25" hidden="1" customHeight="1" thickBot="1">
      <c r="B92" s="14"/>
      <c r="C92" s="34" t="s">
        <v>27</v>
      </c>
      <c r="D92" s="34" t="s">
        <v>28</v>
      </c>
      <c r="E92" s="34" t="s">
        <v>109</v>
      </c>
      <c r="F92" s="108"/>
      <c r="G92" s="109"/>
      <c r="H92" s="110"/>
      <c r="I92" s="110"/>
      <c r="J92" s="110"/>
      <c r="L92" s="22"/>
      <c r="M92" s="5"/>
      <c r="N92" s="5"/>
      <c r="O92" s="5"/>
      <c r="P92" s="134" t="str">
        <f>IF(AND(F92="Si",G92&lt;&gt;""),COUNTIF($G$4:G92,G92)&amp;G92,(IF(F92="No",COUNTIF($F$4:F92,"No")&amp;"No aplica",IF(Q92="","",COUNTIF($Q$5:Q92,"No reporta estado")&amp;Q92))))</f>
        <v>73No reporta estado</v>
      </c>
      <c r="Q92" s="132" t="str">
        <f t="shared" si="2"/>
        <v>No reporta estado</v>
      </c>
    </row>
    <row r="93" spans="2:17" ht="77.25" hidden="1" customHeight="1" thickBot="1">
      <c r="B93" s="14"/>
      <c r="C93" s="34" t="s">
        <v>27</v>
      </c>
      <c r="D93" s="34" t="s">
        <v>28</v>
      </c>
      <c r="E93" s="34" t="s">
        <v>110</v>
      </c>
      <c r="F93" s="108"/>
      <c r="G93" s="109"/>
      <c r="H93" s="110"/>
      <c r="I93" s="110"/>
      <c r="J93" s="110"/>
      <c r="L93" s="22"/>
      <c r="M93" s="5"/>
      <c r="N93" s="5"/>
      <c r="O93" s="5"/>
      <c r="P93" s="134" t="str">
        <f>IF(AND(F93="Si",G93&lt;&gt;""),COUNTIF($G$4:G93,G93)&amp;G93,(IF(F93="No",COUNTIF($F$4:F93,"No")&amp;"No aplica",IF(Q93="","",COUNTIF($Q$5:Q93,"No reporta estado")&amp;Q93))))</f>
        <v>74No reporta estado</v>
      </c>
      <c r="Q93" s="132" t="str">
        <f t="shared" si="2"/>
        <v>No reporta estado</v>
      </c>
    </row>
    <row r="94" spans="2:17" ht="77.25" hidden="1" customHeight="1" thickBot="1">
      <c r="B94" s="14"/>
      <c r="C94" s="34" t="s">
        <v>27</v>
      </c>
      <c r="D94" s="34" t="s">
        <v>28</v>
      </c>
      <c r="E94" s="34" t="s">
        <v>111</v>
      </c>
      <c r="F94" s="108"/>
      <c r="G94" s="109"/>
      <c r="H94" s="110"/>
      <c r="I94" s="110"/>
      <c r="J94" s="110"/>
      <c r="L94" s="22"/>
      <c r="M94" s="5"/>
      <c r="N94" s="5"/>
      <c r="O94" s="5"/>
      <c r="P94" s="134" t="str">
        <f>IF(AND(F94="Si",G94&lt;&gt;""),COUNTIF($G$4:G94,G94)&amp;G94,(IF(F94="No",COUNTIF($F$4:F94,"No")&amp;"No aplica",IF(Q94="","",COUNTIF($Q$5:Q94,"No reporta estado")&amp;Q94))))</f>
        <v>75No reporta estado</v>
      </c>
      <c r="Q94" s="132" t="str">
        <f t="shared" si="2"/>
        <v>No reporta estado</v>
      </c>
    </row>
    <row r="95" spans="2:17" ht="77.25" hidden="1" customHeight="1" thickBot="1">
      <c r="B95" s="14"/>
      <c r="C95" s="34" t="s">
        <v>27</v>
      </c>
      <c r="D95" s="34" t="s">
        <v>28</v>
      </c>
      <c r="E95" s="34" t="s">
        <v>112</v>
      </c>
      <c r="F95" s="108"/>
      <c r="G95" s="109"/>
      <c r="H95" s="110"/>
      <c r="I95" s="110"/>
      <c r="J95" s="110"/>
      <c r="L95" s="22"/>
      <c r="M95" s="5"/>
      <c r="N95" s="5"/>
      <c r="O95" s="5"/>
      <c r="P95" s="134" t="str">
        <f>IF(AND(F95="Si",G95&lt;&gt;""),COUNTIF($G$4:G95,G95)&amp;G95,(IF(F95="No",COUNTIF($F$4:F95,"No")&amp;"No aplica",IF(Q95="","",COUNTIF($Q$5:Q95,"No reporta estado")&amp;Q95))))</f>
        <v>76No reporta estado</v>
      </c>
      <c r="Q95" s="132" t="str">
        <f t="shared" si="2"/>
        <v>No reporta estado</v>
      </c>
    </row>
    <row r="96" spans="2:17" ht="77.25" hidden="1" customHeight="1" thickBot="1">
      <c r="B96" s="14"/>
      <c r="C96" s="34" t="s">
        <v>27</v>
      </c>
      <c r="D96" s="34" t="s">
        <v>28</v>
      </c>
      <c r="E96" s="34" t="s">
        <v>113</v>
      </c>
      <c r="F96" s="108"/>
      <c r="G96" s="109"/>
      <c r="H96" s="110"/>
      <c r="I96" s="110"/>
      <c r="J96" s="110"/>
      <c r="L96" s="22"/>
      <c r="M96" s="5"/>
      <c r="N96" s="5"/>
      <c r="O96" s="5"/>
      <c r="P96" s="134" t="str">
        <f>IF(AND(F96="Si",G96&lt;&gt;""),COUNTIF($G$4:G96,G96)&amp;G96,(IF(F96="No",COUNTIF($F$4:F96,"No")&amp;"No aplica",IF(Q96="","",COUNTIF($Q$5:Q96,"No reporta estado")&amp;Q96))))</f>
        <v>77No reporta estado</v>
      </c>
      <c r="Q96" s="132" t="str">
        <f t="shared" si="2"/>
        <v>No reporta estado</v>
      </c>
    </row>
    <row r="97" spans="2:17" ht="77.25" hidden="1" customHeight="1" thickBot="1">
      <c r="B97" s="14"/>
      <c r="C97" s="34" t="s">
        <v>27</v>
      </c>
      <c r="D97" s="34" t="s">
        <v>28</v>
      </c>
      <c r="E97" s="34" t="s">
        <v>114</v>
      </c>
      <c r="F97" s="108"/>
      <c r="G97" s="109"/>
      <c r="H97" s="110"/>
      <c r="I97" s="110"/>
      <c r="J97" s="110"/>
      <c r="L97" s="22"/>
      <c r="M97" s="5"/>
      <c r="N97" s="5"/>
      <c r="O97" s="5"/>
      <c r="P97" s="134" t="str">
        <f>IF(AND(F97="Si",G97&lt;&gt;""),COUNTIF($G$4:G97,G97)&amp;G97,(IF(F97="No",COUNTIF($F$4:F97,"No")&amp;"No aplica",IF(Q97="","",COUNTIF($Q$5:Q97,"No reporta estado")&amp;Q97))))</f>
        <v>78No reporta estado</v>
      </c>
      <c r="Q97" s="132" t="str">
        <f t="shared" si="2"/>
        <v>No reporta estado</v>
      </c>
    </row>
    <row r="98" spans="2:17" ht="77.25" hidden="1" customHeight="1" thickBot="1">
      <c r="B98" s="14"/>
      <c r="C98" s="34" t="s">
        <v>27</v>
      </c>
      <c r="D98" s="34" t="s">
        <v>28</v>
      </c>
      <c r="E98" s="34" t="s">
        <v>115</v>
      </c>
      <c r="F98" s="108"/>
      <c r="G98" s="109"/>
      <c r="H98" s="110"/>
      <c r="I98" s="110"/>
      <c r="J98" s="110"/>
      <c r="L98" s="22"/>
      <c r="M98" s="5"/>
      <c r="N98" s="5"/>
      <c r="O98" s="5"/>
      <c r="P98" s="134" t="str">
        <f>IF(AND(F98="Si",G98&lt;&gt;""),COUNTIF($G$4:G98,G98)&amp;G98,(IF(F98="No",COUNTIF($F$4:F98,"No")&amp;"No aplica",IF(Q98="","",COUNTIF($Q$5:Q98,"No reporta estado")&amp;Q98))))</f>
        <v>79No reporta estado</v>
      </c>
      <c r="Q98" s="132" t="str">
        <f t="shared" si="2"/>
        <v>No reporta estado</v>
      </c>
    </row>
    <row r="99" spans="2:17" ht="77.25" hidden="1" customHeight="1" thickBot="1">
      <c r="B99" s="14"/>
      <c r="C99" s="34" t="s">
        <v>27</v>
      </c>
      <c r="D99" s="34" t="s">
        <v>28</v>
      </c>
      <c r="E99" s="34" t="s">
        <v>116</v>
      </c>
      <c r="F99" s="108"/>
      <c r="G99" s="109"/>
      <c r="H99" s="110"/>
      <c r="I99" s="110"/>
      <c r="J99" s="110"/>
      <c r="L99" s="22"/>
      <c r="M99" s="5"/>
      <c r="N99" s="5"/>
      <c r="O99" s="5"/>
      <c r="P99" s="134" t="str">
        <f>IF(AND(F99="Si",G99&lt;&gt;""),COUNTIF($G$4:G99,G99)&amp;G99,(IF(F99="No",COUNTIF($F$4:F99,"No")&amp;"No aplica",IF(Q99="","",COUNTIF($Q$5:Q99,"No reporta estado")&amp;Q99))))</f>
        <v>80No reporta estado</v>
      </c>
      <c r="Q99" s="132" t="str">
        <f t="shared" si="2"/>
        <v>No reporta estado</v>
      </c>
    </row>
    <row r="100" spans="2:17" ht="77.25" hidden="1" customHeight="1" thickBot="1">
      <c r="B100" s="14"/>
      <c r="C100" s="34" t="s">
        <v>27</v>
      </c>
      <c r="D100" s="34" t="s">
        <v>28</v>
      </c>
      <c r="E100" s="34" t="s">
        <v>117</v>
      </c>
      <c r="F100" s="108"/>
      <c r="G100" s="109"/>
      <c r="H100" s="110"/>
      <c r="I100" s="110"/>
      <c r="J100" s="110"/>
      <c r="L100" s="22"/>
      <c r="M100" s="5"/>
      <c r="N100" s="5"/>
      <c r="O100" s="5"/>
      <c r="P100" s="134" t="str">
        <f>IF(AND(F100="Si",G100&lt;&gt;""),COUNTIF($G$4:G100,G100)&amp;G100,(IF(F100="No",COUNTIF($F$4:F100,"No")&amp;"No aplica",IF(Q100="","",COUNTIF($Q$5:Q100,"No reporta estado")&amp;Q100))))</f>
        <v>81No reporta estado</v>
      </c>
      <c r="Q100" s="132" t="str">
        <f t="shared" si="2"/>
        <v>No reporta estado</v>
      </c>
    </row>
    <row r="101" spans="2:17" ht="77.25" hidden="1" customHeight="1" thickBot="1">
      <c r="B101" s="14"/>
      <c r="C101" s="34" t="s">
        <v>27</v>
      </c>
      <c r="D101" s="34" t="s">
        <v>28</v>
      </c>
      <c r="E101" s="34" t="s">
        <v>118</v>
      </c>
      <c r="F101" s="108"/>
      <c r="G101" s="109"/>
      <c r="H101" s="110"/>
      <c r="I101" s="110"/>
      <c r="J101" s="110"/>
      <c r="L101" s="22"/>
      <c r="M101" s="5"/>
      <c r="N101" s="5"/>
      <c r="O101" s="5"/>
      <c r="P101" s="134" t="str">
        <f>IF(AND(F101="Si",G101&lt;&gt;""),COUNTIF($G$4:G101,G101)&amp;G101,(IF(F101="No",COUNTIF($F$4:F101,"No")&amp;"No aplica",IF(Q101="","",COUNTIF($Q$5:Q101,"No reporta estado")&amp;Q101))))</f>
        <v>82No reporta estado</v>
      </c>
      <c r="Q101" s="132" t="str">
        <f t="shared" si="2"/>
        <v>No reporta estado</v>
      </c>
    </row>
    <row r="102" spans="2:17" ht="77.25" hidden="1" customHeight="1" thickBot="1">
      <c r="B102" s="14"/>
      <c r="C102" s="34" t="s">
        <v>27</v>
      </c>
      <c r="D102" s="34" t="s">
        <v>28</v>
      </c>
      <c r="E102" s="34" t="s">
        <v>119</v>
      </c>
      <c r="F102" s="108"/>
      <c r="G102" s="109"/>
      <c r="H102" s="110"/>
      <c r="I102" s="110"/>
      <c r="J102" s="110"/>
      <c r="L102" s="22"/>
      <c r="M102" s="5"/>
      <c r="N102" s="5"/>
      <c r="O102" s="5"/>
      <c r="P102" s="134" t="str">
        <f>IF(AND(F102="Si",G102&lt;&gt;""),COUNTIF($G$4:G102,G102)&amp;G102,(IF(F102="No",COUNTIF($F$4:F102,"No")&amp;"No aplica",IF(Q102="","",COUNTIF($Q$5:Q102,"No reporta estado")&amp;Q102))))</f>
        <v>83No reporta estado</v>
      </c>
      <c r="Q102" s="132" t="str">
        <f t="shared" si="2"/>
        <v>No reporta estado</v>
      </c>
    </row>
    <row r="103" spans="2:17" ht="77.25" hidden="1" customHeight="1" thickBot="1">
      <c r="B103" s="14"/>
      <c r="C103" s="34" t="s">
        <v>27</v>
      </c>
      <c r="D103" s="34" t="s">
        <v>28</v>
      </c>
      <c r="E103" s="34" t="s">
        <v>120</v>
      </c>
      <c r="F103" s="108"/>
      <c r="G103" s="109"/>
      <c r="H103" s="110"/>
      <c r="I103" s="110"/>
      <c r="J103" s="110"/>
      <c r="L103" s="22"/>
      <c r="M103" s="5"/>
      <c r="N103" s="5"/>
      <c r="O103" s="5"/>
      <c r="P103" s="134" t="str">
        <f>IF(AND(F103="Si",G103&lt;&gt;""),COUNTIF($G$4:G103,G103)&amp;G103,(IF(F103="No",COUNTIF($F$4:F103,"No")&amp;"No aplica",IF(Q103="","",COUNTIF($Q$5:Q103,"No reporta estado")&amp;Q103))))</f>
        <v>84No reporta estado</v>
      </c>
      <c r="Q103" s="132" t="str">
        <f t="shared" si="2"/>
        <v>No reporta estado</v>
      </c>
    </row>
    <row r="104" spans="2:17" ht="77.25" hidden="1" customHeight="1" thickBot="1">
      <c r="B104" s="14"/>
      <c r="C104" s="34" t="s">
        <v>121</v>
      </c>
      <c r="D104" s="34" t="s">
        <v>122</v>
      </c>
      <c r="E104" s="34" t="s">
        <v>123</v>
      </c>
      <c r="F104" s="108"/>
      <c r="G104" s="109"/>
      <c r="H104" s="110"/>
      <c r="I104" s="110"/>
      <c r="J104" s="110"/>
      <c r="L104" s="22"/>
      <c r="M104" s="5"/>
      <c r="N104" s="5"/>
      <c r="O104" s="5"/>
      <c r="P104" s="134" t="str">
        <f>IF(AND(F104="Si",G104&lt;&gt;""),COUNTIF($G$4:G104,G104)&amp;G104,(IF(F104="No",COUNTIF($F$4:F104,"No")&amp;"No aplica",IF(Q104="","",COUNTIF($Q$5:Q104,"No reporta estado")&amp;Q104))))</f>
        <v>85No reporta estado</v>
      </c>
      <c r="Q104" s="132" t="str">
        <f t="shared" si="2"/>
        <v>No reporta estado</v>
      </c>
    </row>
    <row r="105" spans="2:17" ht="77.25" hidden="1" customHeight="1" thickBot="1">
      <c r="B105" s="14"/>
      <c r="C105" s="34" t="s">
        <v>121</v>
      </c>
      <c r="D105" s="34" t="s">
        <v>122</v>
      </c>
      <c r="E105" s="34" t="s">
        <v>124</v>
      </c>
      <c r="F105" s="108"/>
      <c r="G105" s="109"/>
      <c r="H105" s="110"/>
      <c r="I105" s="110"/>
      <c r="J105" s="110"/>
      <c r="L105" s="22"/>
      <c r="M105" s="5"/>
      <c r="N105" s="5"/>
      <c r="O105" s="5"/>
      <c r="P105" s="134" t="str">
        <f>IF(AND(F105="Si",G105&lt;&gt;""),COUNTIF($G$4:G105,G105)&amp;G105,(IF(F105="No",COUNTIF($F$4:F105,"No")&amp;"No aplica",IF(Q105="","",COUNTIF($Q$5:Q105,"No reporta estado")&amp;Q105))))</f>
        <v>86No reporta estado</v>
      </c>
      <c r="Q105" s="132" t="str">
        <f t="shared" si="2"/>
        <v>No reporta estado</v>
      </c>
    </row>
    <row r="106" spans="2:17" ht="77.25" hidden="1" customHeight="1" thickBot="1">
      <c r="B106" s="14"/>
      <c r="C106" s="34" t="s">
        <v>121</v>
      </c>
      <c r="D106" s="34" t="s">
        <v>122</v>
      </c>
      <c r="E106" s="34" t="s">
        <v>125</v>
      </c>
      <c r="F106" s="108"/>
      <c r="G106" s="109"/>
      <c r="H106" s="110"/>
      <c r="I106" s="110"/>
      <c r="J106" s="110"/>
      <c r="L106" s="22"/>
      <c r="M106" s="5"/>
      <c r="N106" s="5"/>
      <c r="O106" s="5"/>
      <c r="P106" s="134" t="str">
        <f>IF(AND(F106="Si",G106&lt;&gt;""),COUNTIF($G$4:G106,G106)&amp;G106,(IF(F106="No",COUNTIF($F$4:F106,"No")&amp;"No aplica",IF(Q106="","",COUNTIF($Q$5:Q106,"No reporta estado")&amp;Q106))))</f>
        <v>87No reporta estado</v>
      </c>
      <c r="Q106" s="132" t="str">
        <f t="shared" si="2"/>
        <v>No reporta estado</v>
      </c>
    </row>
    <row r="107" spans="2:17" ht="77.25" hidden="1" customHeight="1" thickBot="1">
      <c r="B107" s="14"/>
      <c r="C107" s="34" t="s">
        <v>121</v>
      </c>
      <c r="D107" s="34" t="s">
        <v>122</v>
      </c>
      <c r="E107" s="34" t="s">
        <v>126</v>
      </c>
      <c r="F107" s="108"/>
      <c r="G107" s="109"/>
      <c r="H107" s="110"/>
      <c r="I107" s="110"/>
      <c r="J107" s="110"/>
      <c r="L107" s="22"/>
      <c r="M107" s="5"/>
      <c r="N107" s="5"/>
      <c r="O107" s="5"/>
      <c r="P107" s="134" t="str">
        <f>IF(AND(F107="Si",G107&lt;&gt;""),COUNTIF($G$4:G107,G107)&amp;G107,(IF(F107="No",COUNTIF($F$4:F107,"No")&amp;"No aplica",IF(Q107="","",COUNTIF($Q$5:Q107,"No reporta estado")&amp;Q107))))</f>
        <v>88No reporta estado</v>
      </c>
      <c r="Q107" s="132" t="str">
        <f t="shared" si="2"/>
        <v>No reporta estado</v>
      </c>
    </row>
    <row r="108" spans="2:17" ht="77.25" hidden="1" customHeight="1" thickBot="1">
      <c r="B108" s="14"/>
      <c r="C108" s="34" t="s">
        <v>121</v>
      </c>
      <c r="D108" s="34" t="s">
        <v>122</v>
      </c>
      <c r="E108" s="34" t="s">
        <v>127</v>
      </c>
      <c r="F108" s="108"/>
      <c r="G108" s="109"/>
      <c r="H108" s="110"/>
      <c r="I108" s="110"/>
      <c r="J108" s="110"/>
      <c r="L108" s="22"/>
      <c r="M108" s="5"/>
      <c r="N108" s="5"/>
      <c r="O108" s="5"/>
      <c r="P108" s="134" t="str">
        <f>IF(AND(F108="Si",G108&lt;&gt;""),COUNTIF($G$4:G108,G108)&amp;G108,(IF(F108="No",COUNTIF($F$4:F108,"No")&amp;"No aplica",IF(Q108="","",COUNTIF($Q$5:Q108,"No reporta estado")&amp;Q108))))</f>
        <v>89No reporta estado</v>
      </c>
      <c r="Q108" s="132" t="str">
        <f t="shared" si="2"/>
        <v>No reporta estado</v>
      </c>
    </row>
    <row r="109" spans="2:17" ht="77.25" hidden="1" customHeight="1" thickBot="1">
      <c r="B109" s="14"/>
      <c r="C109" s="34" t="s">
        <v>121</v>
      </c>
      <c r="D109" s="34" t="s">
        <v>122</v>
      </c>
      <c r="E109" s="34" t="s">
        <v>128</v>
      </c>
      <c r="F109" s="108"/>
      <c r="G109" s="109"/>
      <c r="H109" s="110"/>
      <c r="I109" s="110"/>
      <c r="J109" s="110"/>
      <c r="L109" s="22"/>
      <c r="M109" s="5"/>
      <c r="N109" s="5"/>
      <c r="O109" s="5"/>
      <c r="P109" s="134" t="str">
        <f>IF(AND(F109="Si",G109&lt;&gt;""),COUNTIF($G$4:G109,G109)&amp;G109,(IF(F109="No",COUNTIF($F$4:F109,"No")&amp;"No aplica",IF(Q109="","",COUNTIF($Q$5:Q109,"No reporta estado")&amp;Q109))))</f>
        <v>90No reporta estado</v>
      </c>
      <c r="Q109" s="132" t="str">
        <f t="shared" si="2"/>
        <v>No reporta estado</v>
      </c>
    </row>
    <row r="110" spans="2:17" ht="77.25" hidden="1" customHeight="1" thickBot="1">
      <c r="B110" s="14"/>
      <c r="C110" s="34" t="s">
        <v>121</v>
      </c>
      <c r="D110" s="34" t="s">
        <v>122</v>
      </c>
      <c r="E110" s="34" t="s">
        <v>129</v>
      </c>
      <c r="F110" s="108"/>
      <c r="G110" s="109"/>
      <c r="H110" s="110"/>
      <c r="I110" s="110"/>
      <c r="J110" s="110"/>
      <c r="L110" s="22"/>
      <c r="M110" s="5"/>
      <c r="N110" s="5"/>
      <c r="O110" s="5"/>
      <c r="P110" s="134" t="str">
        <f>IF(AND(F110="Si",G110&lt;&gt;""),COUNTIF($G$4:G110,G110)&amp;G110,(IF(F110="No",COUNTIF($F$4:F110,"No")&amp;"No aplica",IF(Q110="","",COUNTIF($Q$5:Q110,"No reporta estado")&amp;Q110))))</f>
        <v>91No reporta estado</v>
      </c>
      <c r="Q110" s="132" t="str">
        <f t="shared" si="2"/>
        <v>No reporta estado</v>
      </c>
    </row>
    <row r="111" spans="2:17" ht="77.25" hidden="1" customHeight="1" thickBot="1">
      <c r="B111" s="14"/>
      <c r="C111" s="34" t="s">
        <v>121</v>
      </c>
      <c r="D111" s="34" t="s">
        <v>122</v>
      </c>
      <c r="E111" s="34" t="s">
        <v>130</v>
      </c>
      <c r="F111" s="108"/>
      <c r="G111" s="109"/>
      <c r="H111" s="110"/>
      <c r="I111" s="110"/>
      <c r="J111" s="110"/>
      <c r="L111" s="22"/>
      <c r="M111" s="5"/>
      <c r="N111" s="5"/>
      <c r="O111" s="5"/>
      <c r="P111" s="134" t="str">
        <f>IF(AND(F111="Si",G111&lt;&gt;""),COUNTIF($G$4:G111,G111)&amp;G111,(IF(F111="No",COUNTIF($F$4:F111,"No")&amp;"No aplica",IF(Q111="","",COUNTIF($Q$5:Q111,"No reporta estado")&amp;Q111))))</f>
        <v>92No reporta estado</v>
      </c>
      <c r="Q111" s="132" t="str">
        <f t="shared" si="2"/>
        <v>No reporta estado</v>
      </c>
    </row>
    <row r="112" spans="2:17" ht="77.25" hidden="1" customHeight="1" thickBot="1">
      <c r="B112" s="14"/>
      <c r="C112" s="34" t="s">
        <v>121</v>
      </c>
      <c r="D112" s="34" t="s">
        <v>131</v>
      </c>
      <c r="E112" s="34" t="s">
        <v>132</v>
      </c>
      <c r="F112" s="108"/>
      <c r="G112" s="109"/>
      <c r="H112" s="110"/>
      <c r="I112" s="110"/>
      <c r="J112" s="110"/>
      <c r="L112" s="22"/>
      <c r="M112" s="5"/>
      <c r="N112" s="5"/>
      <c r="O112" s="5"/>
      <c r="P112" s="134" t="str">
        <f>IF(AND(F112="Si",G112&lt;&gt;""),COUNTIF($G$4:G112,G112)&amp;G112,(IF(F112="No",COUNTIF($F$4:F112,"No")&amp;"No aplica",IF(Q112="","",COUNTIF($Q$5:Q112,"No reporta estado")&amp;Q112))))</f>
        <v>93No reporta estado</v>
      </c>
      <c r="Q112" s="132" t="str">
        <f t="shared" si="2"/>
        <v>No reporta estado</v>
      </c>
    </row>
    <row r="113" spans="2:17" ht="147" hidden="1" customHeight="1" thickBot="1">
      <c r="B113" s="14"/>
      <c r="C113" s="34" t="s">
        <v>121</v>
      </c>
      <c r="D113" s="34" t="s">
        <v>131</v>
      </c>
      <c r="E113" s="34" t="s">
        <v>348</v>
      </c>
      <c r="F113" s="108"/>
      <c r="G113" s="109"/>
      <c r="H113" s="110"/>
      <c r="I113" s="110"/>
      <c r="J113" s="110"/>
      <c r="L113" s="22"/>
      <c r="M113" s="5"/>
      <c r="N113" s="5"/>
      <c r="O113" s="5"/>
      <c r="P113" s="134" t="str">
        <f>IF(AND(F113="Si",G113&lt;&gt;""),COUNTIF($G$4:G113,G113)&amp;G113,(IF(F113="No",COUNTIF($F$4:F113,"No")&amp;"No aplica",IF(Q113="","",COUNTIF($Q$5:Q113,"No reporta estado")&amp;Q113))))</f>
        <v>94No reporta estado</v>
      </c>
      <c r="Q113" s="132" t="str">
        <f t="shared" si="2"/>
        <v>No reporta estado</v>
      </c>
    </row>
    <row r="114" spans="2:17" ht="77.25" hidden="1" customHeight="1" thickBot="1">
      <c r="B114" s="14"/>
      <c r="C114" s="34" t="s">
        <v>121</v>
      </c>
      <c r="D114" s="34" t="s">
        <v>131</v>
      </c>
      <c r="E114" s="34" t="s">
        <v>133</v>
      </c>
      <c r="F114" s="108"/>
      <c r="G114" s="109"/>
      <c r="H114" s="110"/>
      <c r="I114" s="110"/>
      <c r="J114" s="110"/>
      <c r="L114" s="22"/>
      <c r="M114" s="5"/>
      <c r="N114" s="5"/>
      <c r="O114" s="5"/>
      <c r="P114" s="134" t="str">
        <f>IF(AND(F114="Si",G114&lt;&gt;""),COUNTIF($G$4:G114,G114)&amp;G114,(IF(F114="No",COUNTIF($F$4:F114,"No")&amp;"No aplica",IF(Q114="","",COUNTIF($Q$5:Q114,"No reporta estado")&amp;Q114))))</f>
        <v>95No reporta estado</v>
      </c>
      <c r="Q114" s="132" t="str">
        <f t="shared" si="2"/>
        <v>No reporta estado</v>
      </c>
    </row>
    <row r="115" spans="2:17" ht="77.25" hidden="1" customHeight="1" thickBot="1">
      <c r="B115" s="14"/>
      <c r="C115" s="34" t="s">
        <v>121</v>
      </c>
      <c r="D115" s="34" t="s">
        <v>131</v>
      </c>
      <c r="E115" s="34" t="s">
        <v>134</v>
      </c>
      <c r="F115" s="108"/>
      <c r="G115" s="109"/>
      <c r="H115" s="110"/>
      <c r="I115" s="110"/>
      <c r="J115" s="110"/>
      <c r="L115" s="22"/>
      <c r="M115" s="5"/>
      <c r="N115" s="5"/>
      <c r="O115" s="5"/>
      <c r="P115" s="134" t="str">
        <f>IF(AND(F115="Si",G115&lt;&gt;""),COUNTIF($G$4:G115,G115)&amp;G115,(IF(F115="No",COUNTIF($F$4:F115,"No")&amp;"No aplica",IF(Q115="","",COUNTIF($Q$5:Q115,"No reporta estado")&amp;Q115))))</f>
        <v>96No reporta estado</v>
      </c>
      <c r="Q115" s="132" t="str">
        <f t="shared" si="2"/>
        <v>No reporta estado</v>
      </c>
    </row>
    <row r="116" spans="2:17" ht="77.25" hidden="1" customHeight="1" thickBot="1">
      <c r="B116" s="14"/>
      <c r="C116" s="34" t="s">
        <v>121</v>
      </c>
      <c r="D116" s="34" t="s">
        <v>131</v>
      </c>
      <c r="E116" s="34" t="s">
        <v>134</v>
      </c>
      <c r="F116" s="108"/>
      <c r="G116" s="109"/>
      <c r="H116" s="110"/>
      <c r="I116" s="110"/>
      <c r="J116" s="110"/>
      <c r="L116" s="22"/>
      <c r="M116" s="5"/>
      <c r="N116" s="5"/>
      <c r="O116" s="5"/>
      <c r="P116" s="134" t="str">
        <f>IF(AND(F116="Si",G116&lt;&gt;""),COUNTIF($G$4:G116,G116)&amp;G116,(IF(F116="No",COUNTIF($F$4:F116,"No")&amp;"No aplica",IF(Q116="","",COUNTIF($Q$5:Q116,"No reporta estado")&amp;Q116))))</f>
        <v>97No reporta estado</v>
      </c>
      <c r="Q116" s="132" t="str">
        <f t="shared" si="2"/>
        <v>No reporta estado</v>
      </c>
    </row>
    <row r="117" spans="2:17" ht="77.25" hidden="1" customHeight="1" thickBot="1">
      <c r="B117" s="14"/>
      <c r="C117" s="34" t="s">
        <v>121</v>
      </c>
      <c r="D117" s="34" t="s">
        <v>131</v>
      </c>
      <c r="E117" s="34" t="s">
        <v>135</v>
      </c>
      <c r="F117" s="108"/>
      <c r="G117" s="109"/>
      <c r="H117" s="110"/>
      <c r="I117" s="110"/>
      <c r="J117" s="110"/>
      <c r="L117" s="22"/>
      <c r="M117" s="5"/>
      <c r="N117" s="5"/>
      <c r="O117" s="5"/>
      <c r="P117" s="134" t="str">
        <f>IF(AND(F117="Si",G117&lt;&gt;""),COUNTIF($G$4:G117,G117)&amp;G117,(IF(F117="No",COUNTIF($F$4:F117,"No")&amp;"No aplica",IF(Q117="","",COUNTIF($Q$5:Q117,"No reporta estado")&amp;Q117))))</f>
        <v>98No reporta estado</v>
      </c>
      <c r="Q117" s="132" t="str">
        <f t="shared" si="2"/>
        <v>No reporta estado</v>
      </c>
    </row>
    <row r="118" spans="2:17" ht="77.25" hidden="1" customHeight="1" thickBot="1">
      <c r="B118" s="14"/>
      <c r="C118" s="34" t="s">
        <v>121</v>
      </c>
      <c r="D118" s="34" t="s">
        <v>131</v>
      </c>
      <c r="E118" s="34" t="s">
        <v>136</v>
      </c>
      <c r="F118" s="108"/>
      <c r="G118" s="109"/>
      <c r="H118" s="110"/>
      <c r="I118" s="110"/>
      <c r="J118" s="110"/>
      <c r="L118" s="22"/>
      <c r="M118" s="5"/>
      <c r="N118" s="5"/>
      <c r="O118" s="5"/>
      <c r="P118" s="134" t="str">
        <f>IF(AND(F118="Si",G118&lt;&gt;""),COUNTIF($G$4:G118,G118)&amp;G118,(IF(F118="No",COUNTIF($F$4:F118,"No")&amp;"No aplica",IF(Q118="","",COUNTIF($Q$5:Q118,"No reporta estado")&amp;Q118))))</f>
        <v>99No reporta estado</v>
      </c>
      <c r="Q118" s="132" t="str">
        <f t="shared" si="2"/>
        <v>No reporta estado</v>
      </c>
    </row>
    <row r="119" spans="2:17" ht="77.25" hidden="1" customHeight="1" thickBot="1">
      <c r="B119" s="14"/>
      <c r="C119" s="34" t="s">
        <v>121</v>
      </c>
      <c r="D119" s="34" t="s">
        <v>131</v>
      </c>
      <c r="E119" s="34" t="s">
        <v>137</v>
      </c>
      <c r="F119" s="108"/>
      <c r="G119" s="109"/>
      <c r="H119" s="110"/>
      <c r="I119" s="110"/>
      <c r="J119" s="110"/>
      <c r="L119" s="22"/>
      <c r="M119" s="5"/>
      <c r="N119" s="5"/>
      <c r="O119" s="5"/>
      <c r="P119" s="134" t="str">
        <f>IF(AND(F119="Si",G119&lt;&gt;""),COUNTIF($G$4:G119,G119)&amp;G119,(IF(F119="No",COUNTIF($F$4:F119,"No")&amp;"No aplica",IF(Q119="","",COUNTIF($Q$5:Q119,"No reporta estado")&amp;Q119))))</f>
        <v>100No reporta estado</v>
      </c>
      <c r="Q119" s="132" t="str">
        <f t="shared" si="2"/>
        <v>No reporta estado</v>
      </c>
    </row>
    <row r="120" spans="2:17" ht="140" hidden="1" customHeight="1" thickBot="1">
      <c r="B120" s="14"/>
      <c r="C120" s="34" t="s">
        <v>121</v>
      </c>
      <c r="D120" s="34" t="s">
        <v>131</v>
      </c>
      <c r="E120" s="34" t="s">
        <v>349</v>
      </c>
      <c r="F120" s="108"/>
      <c r="G120" s="109"/>
      <c r="H120" s="110"/>
      <c r="I120" s="110"/>
      <c r="J120" s="110"/>
      <c r="L120" s="22"/>
      <c r="M120" s="5"/>
      <c r="N120" s="5"/>
      <c r="O120" s="5"/>
      <c r="P120" s="134" t="str">
        <f>IF(AND(F120="Si",G120&lt;&gt;""),COUNTIF($G$4:G120,G120)&amp;G120,(IF(F120="No",COUNTIF($F$4:F120,"No")&amp;"No aplica",IF(Q120="","",COUNTIF($Q$5:Q120,"No reporta estado")&amp;Q120))))</f>
        <v>101No reporta estado</v>
      </c>
      <c r="Q120" s="132" t="str">
        <f t="shared" si="2"/>
        <v>No reporta estado</v>
      </c>
    </row>
    <row r="121" spans="2:17" ht="77.25" hidden="1" customHeight="1" thickBot="1">
      <c r="B121" s="14"/>
      <c r="C121" s="34" t="s">
        <v>121</v>
      </c>
      <c r="D121" s="34" t="s">
        <v>131</v>
      </c>
      <c r="E121" s="34" t="s">
        <v>138</v>
      </c>
      <c r="F121" s="108"/>
      <c r="G121" s="109"/>
      <c r="H121" s="110"/>
      <c r="I121" s="110"/>
      <c r="J121" s="110"/>
      <c r="L121" s="22"/>
      <c r="M121" s="5"/>
      <c r="N121" s="5"/>
      <c r="O121" s="5"/>
      <c r="P121" s="134" t="str">
        <f>IF(AND(F121="Si",G121&lt;&gt;""),COUNTIF($G$4:G121,G121)&amp;G121,(IF(F121="No",COUNTIF($F$4:F121,"No")&amp;"No aplica",IF(Q121="","",COUNTIF($Q$5:Q121,"No reporta estado")&amp;Q121))))</f>
        <v>102No reporta estado</v>
      </c>
      <c r="Q121" s="132" t="str">
        <f t="shared" si="2"/>
        <v>No reporta estado</v>
      </c>
    </row>
    <row r="122" spans="2:17" ht="77.25" hidden="1" customHeight="1" thickBot="1">
      <c r="B122" s="14"/>
      <c r="C122" s="34" t="s">
        <v>121</v>
      </c>
      <c r="D122" s="34" t="s">
        <v>139</v>
      </c>
      <c r="E122" s="34" t="s">
        <v>140</v>
      </c>
      <c r="F122" s="108"/>
      <c r="G122" s="109"/>
      <c r="H122" s="110"/>
      <c r="I122" s="110"/>
      <c r="J122" s="110"/>
      <c r="L122" s="22"/>
      <c r="M122" s="5"/>
      <c r="N122" s="5"/>
      <c r="O122" s="5"/>
      <c r="P122" s="134" t="str">
        <f>IF(AND(F122="Si",G122&lt;&gt;""),COUNTIF($G$4:G122,G122)&amp;G122,(IF(F122="No",COUNTIF($F$4:F122,"No")&amp;"No aplica",IF(Q122="","",COUNTIF($Q$5:Q122,"No reporta estado")&amp;Q122))))</f>
        <v>103No reporta estado</v>
      </c>
      <c r="Q122" s="132" t="str">
        <f t="shared" si="2"/>
        <v>No reporta estado</v>
      </c>
    </row>
    <row r="123" spans="2:17" ht="77.25" hidden="1" customHeight="1" thickBot="1">
      <c r="B123" s="14"/>
      <c r="C123" s="34" t="s">
        <v>121</v>
      </c>
      <c r="D123" s="34" t="s">
        <v>139</v>
      </c>
      <c r="E123" s="34" t="s">
        <v>141</v>
      </c>
      <c r="F123" s="108"/>
      <c r="G123" s="109"/>
      <c r="H123" s="110"/>
      <c r="I123" s="110"/>
      <c r="J123" s="110"/>
      <c r="L123" s="22"/>
      <c r="M123" s="5"/>
      <c r="N123" s="5"/>
      <c r="O123" s="5"/>
      <c r="P123" s="134" t="str">
        <f>IF(AND(F123="Si",G123&lt;&gt;""),COUNTIF($G$4:G123,G123)&amp;G123,(IF(F123="No",COUNTIF($F$4:F123,"No")&amp;"No aplica",IF(Q123="","",COUNTIF($Q$5:Q123,"No reporta estado")&amp;Q123))))</f>
        <v>104No reporta estado</v>
      </c>
      <c r="Q123" s="132" t="str">
        <f t="shared" si="2"/>
        <v>No reporta estado</v>
      </c>
    </row>
    <row r="124" spans="2:17" ht="77.25" hidden="1" customHeight="1" thickBot="1">
      <c r="B124" s="14"/>
      <c r="C124" s="34" t="s">
        <v>121</v>
      </c>
      <c r="D124" s="34" t="s">
        <v>139</v>
      </c>
      <c r="E124" s="34" t="s">
        <v>142</v>
      </c>
      <c r="F124" s="108"/>
      <c r="G124" s="109"/>
      <c r="H124" s="110"/>
      <c r="I124" s="110"/>
      <c r="J124" s="110"/>
      <c r="L124" s="22"/>
      <c r="M124" s="5"/>
      <c r="N124" s="5"/>
      <c r="O124" s="5"/>
      <c r="P124" s="134" t="str">
        <f>IF(AND(F124="Si",G124&lt;&gt;""),COUNTIF($G$4:G124,G124)&amp;G124,(IF(F124="No",COUNTIF($F$4:F124,"No")&amp;"No aplica",IF(Q124="","",COUNTIF($Q$5:Q124,"No reporta estado")&amp;Q124))))</f>
        <v>105No reporta estado</v>
      </c>
      <c r="Q124" s="132" t="str">
        <f t="shared" si="2"/>
        <v>No reporta estado</v>
      </c>
    </row>
    <row r="125" spans="2:17" ht="77.25" hidden="1" customHeight="1" thickBot="1">
      <c r="B125" s="14"/>
      <c r="C125" s="34" t="s">
        <v>121</v>
      </c>
      <c r="D125" s="34" t="s">
        <v>139</v>
      </c>
      <c r="E125" s="34" t="s">
        <v>143</v>
      </c>
      <c r="F125" s="108"/>
      <c r="G125" s="109"/>
      <c r="H125" s="110"/>
      <c r="I125" s="110"/>
      <c r="J125" s="110"/>
      <c r="L125" s="22"/>
      <c r="M125" s="5"/>
      <c r="N125" s="5"/>
      <c r="O125" s="5"/>
      <c r="P125" s="134" t="str">
        <f>IF(AND(F125="Si",G125&lt;&gt;""),COUNTIF($G$4:G125,G125)&amp;G125,(IF(F125="No",COUNTIF($F$4:F125,"No")&amp;"No aplica",IF(Q125="","",COUNTIF($Q$5:Q125,"No reporta estado")&amp;Q125))))</f>
        <v>106No reporta estado</v>
      </c>
      <c r="Q125" s="132" t="str">
        <f t="shared" si="2"/>
        <v>No reporta estado</v>
      </c>
    </row>
    <row r="126" spans="2:17" ht="77.25" hidden="1" customHeight="1" thickBot="1">
      <c r="B126" s="14"/>
      <c r="C126" s="34" t="s">
        <v>121</v>
      </c>
      <c r="D126" s="34" t="s">
        <v>139</v>
      </c>
      <c r="E126" s="34" t="s">
        <v>144</v>
      </c>
      <c r="F126" s="108"/>
      <c r="G126" s="109"/>
      <c r="H126" s="110"/>
      <c r="I126" s="110"/>
      <c r="J126" s="110"/>
      <c r="L126" s="22"/>
      <c r="M126" s="5"/>
      <c r="N126" s="5"/>
      <c r="O126" s="5"/>
      <c r="P126" s="134" t="str">
        <f>IF(AND(F126="Si",G126&lt;&gt;""),COUNTIF($G$4:G126,G126)&amp;G126,(IF(F126="No",COUNTIF($F$4:F126,"No")&amp;"No aplica",IF(Q126="","",COUNTIF($Q$5:Q126,"No reporta estado")&amp;Q126))))</f>
        <v>107No reporta estado</v>
      </c>
      <c r="Q126" s="132" t="str">
        <f t="shared" si="2"/>
        <v>No reporta estado</v>
      </c>
    </row>
    <row r="127" spans="2:17" ht="77.25" hidden="1" customHeight="1" thickBot="1">
      <c r="B127" s="14"/>
      <c r="C127" s="34" t="s">
        <v>121</v>
      </c>
      <c r="D127" s="34" t="s">
        <v>139</v>
      </c>
      <c r="E127" s="34" t="s">
        <v>145</v>
      </c>
      <c r="F127" s="108"/>
      <c r="G127" s="109"/>
      <c r="H127" s="110"/>
      <c r="I127" s="110"/>
      <c r="J127" s="110"/>
      <c r="L127" s="22"/>
      <c r="M127" s="5"/>
      <c r="N127" s="5"/>
      <c r="O127" s="5"/>
      <c r="P127" s="134" t="str">
        <f>IF(AND(F127="Si",G127&lt;&gt;""),COUNTIF($G$4:G127,G127)&amp;G127,(IF(F127="No",COUNTIF($F$4:F127,"No")&amp;"No aplica",IF(Q127="","",COUNTIF($Q$5:Q127,"No reporta estado")&amp;Q127))))</f>
        <v>108No reporta estado</v>
      </c>
      <c r="Q127" s="132" t="str">
        <f t="shared" si="2"/>
        <v>No reporta estado</v>
      </c>
    </row>
    <row r="128" spans="2:17" ht="77.25" hidden="1" customHeight="1" thickBot="1">
      <c r="B128" s="14"/>
      <c r="C128" s="34" t="s">
        <v>146</v>
      </c>
      <c r="D128" s="34" t="s">
        <v>147</v>
      </c>
      <c r="E128" s="34" t="s">
        <v>148</v>
      </c>
      <c r="F128" s="108"/>
      <c r="G128" s="109"/>
      <c r="H128" s="110"/>
      <c r="I128" s="110"/>
      <c r="J128" s="110"/>
      <c r="L128" s="22"/>
      <c r="M128" s="5"/>
      <c r="N128" s="5"/>
      <c r="O128" s="5"/>
      <c r="P128" s="134" t="str">
        <f>IF(AND(F128="Si",G128&lt;&gt;""),COUNTIF($G$4:G128,G128)&amp;G128,(IF(F128="No",COUNTIF($F$4:F128,"No")&amp;"No aplica",IF(Q128="","",COUNTIF($Q$5:Q128,"No reporta estado")&amp;Q128))))</f>
        <v>109No reporta estado</v>
      </c>
      <c r="Q128" s="132" t="str">
        <f t="shared" si="2"/>
        <v>No reporta estado</v>
      </c>
    </row>
    <row r="129" spans="2:17" ht="77.25" hidden="1" customHeight="1" thickBot="1">
      <c r="B129" s="14"/>
      <c r="C129" s="34" t="s">
        <v>146</v>
      </c>
      <c r="D129" s="34" t="s">
        <v>147</v>
      </c>
      <c r="E129" s="34" t="s">
        <v>149</v>
      </c>
      <c r="F129" s="108"/>
      <c r="G129" s="109"/>
      <c r="H129" s="110"/>
      <c r="I129" s="110"/>
      <c r="J129" s="110"/>
      <c r="L129" s="22"/>
      <c r="M129" s="5"/>
      <c r="N129" s="5"/>
      <c r="O129" s="5"/>
      <c r="P129" s="134" t="str">
        <f>IF(AND(F129="Si",G129&lt;&gt;""),COUNTIF($G$4:G129,G129)&amp;G129,(IF(F129="No",COUNTIF($F$4:F129,"No")&amp;"No aplica",IF(Q129="","",COUNTIF($Q$5:Q129,"No reporta estado")&amp;Q129))))</f>
        <v>110No reporta estado</v>
      </c>
      <c r="Q129" s="132" t="str">
        <f t="shared" si="2"/>
        <v>No reporta estado</v>
      </c>
    </row>
    <row r="130" spans="2:17" ht="77.25" hidden="1" customHeight="1" thickBot="1">
      <c r="B130" s="14"/>
      <c r="C130" s="34" t="s">
        <v>146</v>
      </c>
      <c r="D130" s="34" t="s">
        <v>147</v>
      </c>
      <c r="E130" s="34" t="s">
        <v>150</v>
      </c>
      <c r="F130" s="108"/>
      <c r="G130" s="109"/>
      <c r="H130" s="110"/>
      <c r="I130" s="110"/>
      <c r="J130" s="110"/>
      <c r="L130" s="22"/>
      <c r="M130" s="5"/>
      <c r="N130" s="5"/>
      <c r="O130" s="5"/>
      <c r="P130" s="134" t="str">
        <f>IF(AND(F130="Si",G130&lt;&gt;""),COUNTIF($G$4:G130,G130)&amp;G130,(IF(F130="No",COUNTIF($F$4:F130,"No")&amp;"No aplica",IF(Q130="","",COUNTIF($Q$5:Q130,"No reporta estado")&amp;Q130))))</f>
        <v>111No reporta estado</v>
      </c>
      <c r="Q130" s="132" t="str">
        <f t="shared" si="2"/>
        <v>No reporta estado</v>
      </c>
    </row>
    <row r="131" spans="2:17" ht="95" hidden="1" customHeight="1" thickBot="1">
      <c r="B131" s="14"/>
      <c r="C131" s="34" t="s">
        <v>146</v>
      </c>
      <c r="D131" s="34" t="s">
        <v>147</v>
      </c>
      <c r="E131" s="34" t="s">
        <v>298</v>
      </c>
      <c r="F131" s="108"/>
      <c r="G131" s="109"/>
      <c r="H131" s="110"/>
      <c r="I131" s="110"/>
      <c r="J131" s="110"/>
      <c r="L131" s="22"/>
      <c r="M131" s="5"/>
      <c r="N131" s="5"/>
      <c r="O131" s="5"/>
      <c r="P131" s="134" t="str">
        <f>IF(AND(F131="Si",G131&lt;&gt;""),COUNTIF($G$4:G131,G131)&amp;G131,(IF(F131="No",COUNTIF($F$4:F131,"No")&amp;"No aplica",IF(Q131="","",COUNTIF($Q$5:Q131,"No reporta estado")&amp;Q131))))</f>
        <v>112No reporta estado</v>
      </c>
      <c r="Q131" s="132" t="str">
        <f t="shared" si="2"/>
        <v>No reporta estado</v>
      </c>
    </row>
    <row r="132" spans="2:17" ht="77.25" hidden="1" customHeight="1" thickBot="1">
      <c r="B132" s="14"/>
      <c r="C132" s="34" t="s">
        <v>146</v>
      </c>
      <c r="D132" s="34" t="s">
        <v>151</v>
      </c>
      <c r="E132" s="34" t="s">
        <v>344</v>
      </c>
      <c r="F132" s="108"/>
      <c r="G132" s="109"/>
      <c r="H132" s="146"/>
      <c r="I132" s="110"/>
      <c r="J132" s="110"/>
      <c r="L132" s="22"/>
      <c r="M132" s="5"/>
      <c r="N132" s="5"/>
      <c r="O132" s="5"/>
      <c r="P132" s="134" t="str">
        <f>IF(AND(F132="Si",G132&lt;&gt;""),COUNTIF($G$4:G132,G132)&amp;G132,(IF(F132="No",COUNTIF($F$4:F132,"No")&amp;"No aplica",IF(Q132="","",COUNTIF($Q$5:Q132,"No reporta estado")&amp;Q132))))</f>
        <v>113No reporta estado</v>
      </c>
      <c r="Q132" s="132" t="str">
        <f t="shared" si="2"/>
        <v>No reporta estado</v>
      </c>
    </row>
    <row r="133" spans="2:17" ht="77.25" hidden="1" customHeight="1" thickBot="1">
      <c r="B133" s="14"/>
      <c r="C133" s="34" t="s">
        <v>146</v>
      </c>
      <c r="D133" s="34" t="s">
        <v>151</v>
      </c>
      <c r="E133" s="34" t="s">
        <v>299</v>
      </c>
      <c r="F133" s="108"/>
      <c r="G133" s="109"/>
      <c r="H133" s="110"/>
      <c r="I133" s="110"/>
      <c r="J133" s="110"/>
      <c r="L133" s="22"/>
      <c r="M133" s="5"/>
      <c r="N133" s="5"/>
      <c r="O133" s="5"/>
      <c r="P133" s="134" t="str">
        <f>IF(AND(F133="Si",G133&lt;&gt;""),COUNTIF($G$4:G133,G133)&amp;G133,(IF(F133="No",COUNTIF($F$4:F133,"No")&amp;"No aplica",IF(Q133="","",COUNTIF($Q$5:Q133,"No reporta estado")&amp;Q133))))</f>
        <v>114No reporta estado</v>
      </c>
      <c r="Q133" s="132" t="str">
        <f t="shared" ref="Q133:Q195" si="3">+IF(AND(G133="",F133=""),"No reporta estado",IF(AND(G133="",F133="Si"),"No reporta estado",""))</f>
        <v>No reporta estado</v>
      </c>
    </row>
    <row r="134" spans="2:17" ht="77.25" hidden="1" customHeight="1" thickBot="1">
      <c r="B134" s="14"/>
      <c r="C134" s="34" t="s">
        <v>146</v>
      </c>
      <c r="D134" s="34" t="s">
        <v>151</v>
      </c>
      <c r="E134" s="34" t="s">
        <v>345</v>
      </c>
      <c r="F134" s="108"/>
      <c r="G134" s="109"/>
      <c r="H134" s="146"/>
      <c r="I134" s="110"/>
      <c r="J134" s="110"/>
      <c r="L134" s="22"/>
      <c r="M134" s="5"/>
      <c r="N134" s="5"/>
      <c r="O134" s="5"/>
      <c r="P134" s="134" t="str">
        <f>IF(AND(F134="Si",G134&lt;&gt;""),COUNTIF($G$4:G134,G134)&amp;G134,(IF(F134="No",COUNTIF($F$4:F134,"No")&amp;"No aplica",IF(Q134="","",COUNTIF($Q$5:Q134,"No reporta estado")&amp;Q134))))</f>
        <v>115No reporta estado</v>
      </c>
      <c r="Q134" s="132" t="str">
        <f t="shared" si="3"/>
        <v>No reporta estado</v>
      </c>
    </row>
    <row r="135" spans="2:17" ht="77.25" hidden="1" customHeight="1" thickBot="1">
      <c r="B135" s="14"/>
      <c r="C135" s="34" t="s">
        <v>146</v>
      </c>
      <c r="D135" s="34" t="s">
        <v>151</v>
      </c>
      <c r="E135" s="34" t="s">
        <v>300</v>
      </c>
      <c r="F135" s="108"/>
      <c r="G135" s="109"/>
      <c r="H135" s="110"/>
      <c r="I135" s="110"/>
      <c r="J135" s="110"/>
      <c r="L135" s="22"/>
      <c r="M135" s="5"/>
      <c r="N135" s="5"/>
      <c r="O135" s="5"/>
      <c r="P135" s="134" t="str">
        <f>IF(AND(F135="Si",G135&lt;&gt;""),COUNTIF($G$4:G135,G135)&amp;G135,(IF(F135="No",COUNTIF($F$4:F135,"No")&amp;"No aplica",IF(Q135="","",COUNTIF($Q$5:Q135,"No reporta estado")&amp;Q135))))</f>
        <v>116No reporta estado</v>
      </c>
      <c r="Q135" s="132" t="str">
        <f t="shared" si="3"/>
        <v>No reporta estado</v>
      </c>
    </row>
    <row r="136" spans="2:17" ht="77.25" hidden="1" customHeight="1" thickBot="1">
      <c r="B136" s="14"/>
      <c r="C136" s="34" t="s">
        <v>146</v>
      </c>
      <c r="D136" s="34" t="s">
        <v>151</v>
      </c>
      <c r="E136" s="34" t="s">
        <v>346</v>
      </c>
      <c r="F136" s="108"/>
      <c r="G136" s="109"/>
      <c r="H136" s="146"/>
      <c r="I136" s="110"/>
      <c r="J136" s="110"/>
      <c r="L136" s="22"/>
      <c r="M136" s="5"/>
      <c r="N136" s="5"/>
      <c r="O136" s="5"/>
      <c r="P136" s="134" t="str">
        <f>IF(AND(F136="Si",G136&lt;&gt;""),COUNTIF($G$4:G136,G136)&amp;G136,(IF(F136="No",COUNTIF($F$4:F136,"No")&amp;"No aplica",IF(Q136="","",COUNTIF($Q$5:Q136,"No reporta estado")&amp;Q136))))</f>
        <v>117No reporta estado</v>
      </c>
      <c r="Q136" s="132" t="str">
        <f t="shared" si="3"/>
        <v>No reporta estado</v>
      </c>
    </row>
    <row r="137" spans="2:17" ht="77.25" hidden="1" customHeight="1" thickBot="1">
      <c r="B137" s="14"/>
      <c r="C137" s="34" t="s">
        <v>146</v>
      </c>
      <c r="D137" s="34" t="s">
        <v>151</v>
      </c>
      <c r="E137" s="34" t="s">
        <v>301</v>
      </c>
      <c r="F137" s="108"/>
      <c r="G137" s="109"/>
      <c r="H137" s="110"/>
      <c r="I137" s="110"/>
      <c r="J137" s="110"/>
      <c r="L137" s="22"/>
      <c r="M137" s="5"/>
      <c r="N137" s="5"/>
      <c r="O137" s="5"/>
      <c r="P137" s="134" t="str">
        <f>IF(AND(F137="Si",G137&lt;&gt;""),COUNTIF($G$4:G137,G137)&amp;G137,(IF(F137="No",COUNTIF($F$4:F137,"No")&amp;"No aplica",IF(Q137="","",COUNTIF($Q$5:Q137,"No reporta estado")&amp;Q137))))</f>
        <v>118No reporta estado</v>
      </c>
      <c r="Q137" s="132" t="str">
        <f t="shared" si="3"/>
        <v>No reporta estado</v>
      </c>
    </row>
    <row r="138" spans="2:17" ht="77.25" hidden="1" customHeight="1" thickBot="1">
      <c r="B138" s="14"/>
      <c r="C138" s="34" t="s">
        <v>146</v>
      </c>
      <c r="D138" s="34" t="s">
        <v>151</v>
      </c>
      <c r="E138" s="34" t="s">
        <v>347</v>
      </c>
      <c r="F138" s="108"/>
      <c r="G138" s="109"/>
      <c r="H138" s="146"/>
      <c r="I138" s="110"/>
      <c r="J138" s="110"/>
      <c r="L138" s="22"/>
      <c r="M138" s="5"/>
      <c r="N138" s="5"/>
      <c r="O138" s="5"/>
      <c r="P138" s="134" t="str">
        <f>IF(AND(F138="Si",G138&lt;&gt;""),COUNTIF($G$4:G138,G138)&amp;G138,(IF(F138="No",COUNTIF($F$4:F138,"No")&amp;"No aplica",IF(Q138="","",COUNTIF($Q$5:Q138,"No reporta estado")&amp;Q138))))</f>
        <v>119No reporta estado</v>
      </c>
      <c r="Q138" s="132" t="str">
        <f t="shared" si="3"/>
        <v>No reporta estado</v>
      </c>
    </row>
    <row r="139" spans="2:17" ht="77.25" hidden="1" customHeight="1" thickBot="1">
      <c r="B139" s="14"/>
      <c r="C139" s="34" t="s">
        <v>146</v>
      </c>
      <c r="D139" s="34" t="s">
        <v>151</v>
      </c>
      <c r="E139" s="34" t="s">
        <v>302</v>
      </c>
      <c r="F139" s="108"/>
      <c r="G139" s="109"/>
      <c r="H139" s="110"/>
      <c r="I139" s="110"/>
      <c r="J139" s="110"/>
      <c r="L139" s="22"/>
      <c r="M139" s="5"/>
      <c r="N139" s="5"/>
      <c r="O139" s="5"/>
      <c r="P139" s="134" t="str">
        <f>IF(AND(F139="Si",G139&lt;&gt;""),COUNTIF($G$4:G139,G139)&amp;G139,(IF(F139="No",COUNTIF($F$4:F139,"No")&amp;"No aplica",IF(Q139="","",COUNTIF($Q$5:Q139,"No reporta estado")&amp;Q139))))</f>
        <v>120No reporta estado</v>
      </c>
      <c r="Q139" s="132" t="str">
        <f t="shared" si="3"/>
        <v>No reporta estado</v>
      </c>
    </row>
    <row r="140" spans="2:17" ht="77.25" hidden="1" customHeight="1" thickBot="1">
      <c r="B140" s="14"/>
      <c r="C140" s="34" t="s">
        <v>146</v>
      </c>
      <c r="D140" s="34" t="s">
        <v>152</v>
      </c>
      <c r="E140" s="34" t="s">
        <v>153</v>
      </c>
      <c r="F140" s="108"/>
      <c r="G140" s="109"/>
      <c r="H140" s="110"/>
      <c r="I140" s="110"/>
      <c r="J140" s="110"/>
      <c r="L140" s="22"/>
      <c r="M140" s="5"/>
      <c r="N140" s="5"/>
      <c r="O140" s="5"/>
      <c r="P140" s="134" t="str">
        <f>IF(AND(F140="Si",G140&lt;&gt;""),COUNTIF($G$4:G140,G140)&amp;G140,(IF(F140="No",COUNTIF($F$4:F140,"No")&amp;"No aplica",IF(Q140="","",COUNTIF($Q$5:Q140,"No reporta estado")&amp;Q140))))</f>
        <v>121No reporta estado</v>
      </c>
      <c r="Q140" s="132" t="str">
        <f t="shared" si="3"/>
        <v>No reporta estado</v>
      </c>
    </row>
    <row r="141" spans="2:17" ht="77.25" hidden="1" customHeight="1" thickBot="1">
      <c r="B141" s="14"/>
      <c r="C141" s="34" t="s">
        <v>146</v>
      </c>
      <c r="D141" s="34" t="s">
        <v>152</v>
      </c>
      <c r="E141" s="34" t="s">
        <v>154</v>
      </c>
      <c r="F141" s="108"/>
      <c r="G141" s="109"/>
      <c r="H141" s="110"/>
      <c r="I141" s="110"/>
      <c r="J141" s="110"/>
      <c r="L141" s="22"/>
      <c r="M141" s="5"/>
      <c r="N141" s="5"/>
      <c r="O141" s="5"/>
      <c r="P141" s="134" t="str">
        <f>IF(AND(F141="Si",G141&lt;&gt;""),COUNTIF($G$4:G141,G141)&amp;G141,(IF(F141="No",COUNTIF($F$4:F141,"No")&amp;"No aplica",IF(Q141="","",COUNTIF($Q$5:Q141,"No reporta estado")&amp;Q141))))</f>
        <v>122No reporta estado</v>
      </c>
      <c r="Q141" s="132" t="str">
        <f t="shared" si="3"/>
        <v>No reporta estado</v>
      </c>
    </row>
    <row r="142" spans="2:17" ht="77.25" hidden="1" customHeight="1" thickBot="1">
      <c r="B142" s="14"/>
      <c r="C142" s="34" t="s">
        <v>146</v>
      </c>
      <c r="D142" s="34" t="s">
        <v>152</v>
      </c>
      <c r="E142" s="34" t="s">
        <v>155</v>
      </c>
      <c r="F142" s="108"/>
      <c r="G142" s="109"/>
      <c r="H142" s="110"/>
      <c r="I142" s="110"/>
      <c r="J142" s="110"/>
      <c r="L142" s="22"/>
      <c r="M142" s="5"/>
      <c r="N142" s="5"/>
      <c r="O142" s="5"/>
      <c r="P142" s="134" t="str">
        <f>IF(AND(F142="Si",G142&lt;&gt;""),COUNTIF($G$4:G142,G142)&amp;G142,(IF(F142="No",COUNTIF($F$4:F142,"No")&amp;"No aplica",IF(Q142="","",COUNTIF($Q$5:Q142,"No reporta estado")&amp;Q142))))</f>
        <v>123No reporta estado</v>
      </c>
      <c r="Q142" s="132" t="str">
        <f t="shared" si="3"/>
        <v>No reporta estado</v>
      </c>
    </row>
    <row r="143" spans="2:17" ht="77.25" hidden="1" customHeight="1" thickBot="1">
      <c r="B143" s="14"/>
      <c r="C143" s="34" t="s">
        <v>146</v>
      </c>
      <c r="D143" s="34" t="s">
        <v>152</v>
      </c>
      <c r="E143" s="34" t="s">
        <v>156</v>
      </c>
      <c r="F143" s="108"/>
      <c r="G143" s="109"/>
      <c r="H143" s="110"/>
      <c r="I143" s="110"/>
      <c r="J143" s="110"/>
      <c r="L143" s="22"/>
      <c r="M143" s="5"/>
      <c r="N143" s="5"/>
      <c r="O143" s="5"/>
      <c r="P143" s="134" t="str">
        <f>IF(AND(F143="Si",G143&lt;&gt;""),COUNTIF($G$4:G143,G143)&amp;G143,(IF(F143="No",COUNTIF($F$4:F143,"No")&amp;"No aplica",IF(Q143="","",COUNTIF($Q$5:Q143,"No reporta estado")&amp;Q143))))</f>
        <v>124No reporta estado</v>
      </c>
      <c r="Q143" s="132" t="str">
        <f t="shared" si="3"/>
        <v>No reporta estado</v>
      </c>
    </row>
    <row r="144" spans="2:17" ht="77.25" hidden="1" customHeight="1" thickBot="1">
      <c r="B144" s="14"/>
      <c r="C144" s="34" t="s">
        <v>146</v>
      </c>
      <c r="D144" s="34" t="s">
        <v>152</v>
      </c>
      <c r="E144" s="34" t="s">
        <v>157</v>
      </c>
      <c r="F144" s="108"/>
      <c r="G144" s="109"/>
      <c r="H144" s="110"/>
      <c r="I144" s="110"/>
      <c r="J144" s="110"/>
      <c r="L144" s="22"/>
      <c r="M144" s="5"/>
      <c r="N144" s="5"/>
      <c r="O144" s="5"/>
      <c r="P144" s="134" t="str">
        <f>IF(AND(F144="Si",G144&lt;&gt;""),COUNTIF($G$4:G144,G144)&amp;G144,(IF(F144="No",COUNTIF($F$4:F144,"No")&amp;"No aplica",IF(Q144="","",COUNTIF($Q$5:Q144,"No reporta estado")&amp;Q144))))</f>
        <v>125No reporta estado</v>
      </c>
      <c r="Q144" s="132" t="str">
        <f t="shared" si="3"/>
        <v>No reporta estado</v>
      </c>
    </row>
    <row r="145" spans="2:17" ht="77.25" hidden="1" customHeight="1" thickBot="1">
      <c r="B145" s="14"/>
      <c r="C145" s="34" t="s">
        <v>146</v>
      </c>
      <c r="D145" s="34" t="s">
        <v>152</v>
      </c>
      <c r="E145" s="34" t="s">
        <v>303</v>
      </c>
      <c r="F145" s="108"/>
      <c r="G145" s="109"/>
      <c r="H145" s="110"/>
      <c r="I145" s="110"/>
      <c r="J145" s="110"/>
      <c r="L145" s="22"/>
      <c r="M145" s="5"/>
      <c r="N145" s="5"/>
      <c r="O145" s="5"/>
      <c r="P145" s="134" t="str">
        <f>IF(AND(F145="Si",G145&lt;&gt;""),COUNTIF($G$4:G145,G145)&amp;G145,(IF(F145="No",COUNTIF($F$4:F145,"No")&amp;"No aplica",IF(Q145="","",COUNTIF($Q$5:Q145,"No reporta estado")&amp;Q145))))</f>
        <v>126No reporta estado</v>
      </c>
      <c r="Q145" s="132" t="str">
        <f t="shared" si="3"/>
        <v>No reporta estado</v>
      </c>
    </row>
    <row r="146" spans="2:17" ht="77.25" hidden="1" customHeight="1" thickBot="1">
      <c r="B146" s="14"/>
      <c r="C146" s="34" t="s">
        <v>146</v>
      </c>
      <c r="D146" s="34" t="s">
        <v>152</v>
      </c>
      <c r="E146" s="34" t="s">
        <v>158</v>
      </c>
      <c r="F146" s="108"/>
      <c r="G146" s="109"/>
      <c r="H146" s="110"/>
      <c r="I146" s="110"/>
      <c r="J146" s="110"/>
      <c r="L146" s="22"/>
      <c r="M146" s="5"/>
      <c r="N146" s="5"/>
      <c r="O146" s="5"/>
      <c r="P146" s="134" t="str">
        <f>IF(AND(F146="Si",G146&lt;&gt;""),COUNTIF($G$4:G146,G146)&amp;G146,(IF(F146="No",COUNTIF($F$4:F146,"No")&amp;"No aplica",IF(Q146="","",COUNTIF($Q$5:Q146,"No reporta estado")&amp;Q146))))</f>
        <v>127No reporta estado</v>
      </c>
      <c r="Q146" s="132" t="str">
        <f t="shared" si="3"/>
        <v>No reporta estado</v>
      </c>
    </row>
    <row r="147" spans="2:17" ht="77.25" hidden="1" customHeight="1" thickBot="1">
      <c r="B147" s="14"/>
      <c r="C147" s="34" t="s">
        <v>146</v>
      </c>
      <c r="D147" s="34" t="s">
        <v>159</v>
      </c>
      <c r="E147" s="34" t="s">
        <v>304</v>
      </c>
      <c r="F147" s="108"/>
      <c r="G147" s="109"/>
      <c r="H147" s="110"/>
      <c r="I147" s="110"/>
      <c r="J147" s="110"/>
      <c r="L147" s="22"/>
      <c r="M147" s="5"/>
      <c r="N147" s="5"/>
      <c r="O147" s="5"/>
      <c r="P147" s="134" t="str">
        <f>IF(AND(F147="Si",G147&lt;&gt;""),COUNTIF($G$4:G147,G147)&amp;G147,(IF(F147="No",COUNTIF($F$4:F147,"No")&amp;"No aplica",IF(Q147="","",COUNTIF($Q$5:Q147,"No reporta estado")&amp;Q147))))</f>
        <v>128No reporta estado</v>
      </c>
      <c r="Q147" s="132" t="str">
        <f t="shared" si="3"/>
        <v>No reporta estado</v>
      </c>
    </row>
    <row r="148" spans="2:17" ht="77.25" hidden="1" customHeight="1" thickBot="1">
      <c r="B148" s="14"/>
      <c r="C148" s="34" t="s">
        <v>146</v>
      </c>
      <c r="D148" s="34" t="s">
        <v>159</v>
      </c>
      <c r="E148" s="34" t="s">
        <v>160</v>
      </c>
      <c r="F148" s="108"/>
      <c r="G148" s="109"/>
      <c r="H148" s="110"/>
      <c r="I148" s="110"/>
      <c r="J148" s="110"/>
      <c r="L148" s="22"/>
      <c r="M148" s="5"/>
      <c r="N148" s="5"/>
      <c r="O148" s="5"/>
      <c r="P148" s="134" t="str">
        <f>IF(AND(F148="Si",G148&lt;&gt;""),COUNTIF($G$4:G148,G148)&amp;G148,(IF(F148="No",COUNTIF($F$4:F148,"No")&amp;"No aplica",IF(Q148="","",COUNTIF($Q$5:Q148,"No reporta estado")&amp;Q148))))</f>
        <v>129No reporta estado</v>
      </c>
      <c r="Q148" s="132" t="str">
        <f t="shared" si="3"/>
        <v>No reporta estado</v>
      </c>
    </row>
    <row r="149" spans="2:17" ht="77.25" hidden="1" customHeight="1" thickBot="1">
      <c r="B149" s="14"/>
      <c r="C149" s="34" t="s">
        <v>146</v>
      </c>
      <c r="D149" s="34" t="s">
        <v>161</v>
      </c>
      <c r="E149" s="34" t="s">
        <v>162</v>
      </c>
      <c r="F149" s="108"/>
      <c r="G149" s="109"/>
      <c r="H149" s="110"/>
      <c r="I149" s="110"/>
      <c r="J149" s="110"/>
      <c r="L149" s="22"/>
      <c r="M149" s="5"/>
      <c r="N149" s="5"/>
      <c r="O149" s="5"/>
      <c r="P149" s="134" t="str">
        <f>IF(AND(F149="Si",G149&lt;&gt;""),COUNTIF($G$4:G149,G149)&amp;G149,(IF(F149="No",COUNTIF($F$4:F149,"No")&amp;"No aplica",IF(Q149="","",COUNTIF($Q$5:Q149,"No reporta estado")&amp;Q149))))</f>
        <v>130No reporta estado</v>
      </c>
      <c r="Q149" s="132" t="str">
        <f t="shared" si="3"/>
        <v>No reporta estado</v>
      </c>
    </row>
    <row r="150" spans="2:17" ht="77.25" hidden="1" customHeight="1" thickBot="1">
      <c r="B150" s="14"/>
      <c r="C150" s="34" t="s">
        <v>146</v>
      </c>
      <c r="D150" s="34" t="s">
        <v>161</v>
      </c>
      <c r="E150" s="34" t="s">
        <v>163</v>
      </c>
      <c r="F150" s="108"/>
      <c r="G150" s="109"/>
      <c r="H150" s="110"/>
      <c r="I150" s="110"/>
      <c r="J150" s="110"/>
      <c r="L150" s="22"/>
      <c r="M150" s="5"/>
      <c r="N150" s="5"/>
      <c r="O150" s="5"/>
      <c r="P150" s="134" t="str">
        <f>IF(AND(F150="Si",G150&lt;&gt;""),COUNTIF($G$4:G150,G150)&amp;G150,(IF(F150="No",COUNTIF($F$4:F150,"No")&amp;"No aplica",IF(Q150="","",COUNTIF($Q$5:Q150,"No reporta estado")&amp;Q150))))</f>
        <v>131No reporta estado</v>
      </c>
      <c r="Q150" s="132" t="str">
        <f t="shared" si="3"/>
        <v>No reporta estado</v>
      </c>
    </row>
    <row r="151" spans="2:17" ht="77.25" hidden="1" customHeight="1" thickBot="1">
      <c r="B151" s="14"/>
      <c r="C151" s="34" t="s">
        <v>146</v>
      </c>
      <c r="D151" s="34" t="s">
        <v>161</v>
      </c>
      <c r="E151" s="34" t="s">
        <v>164</v>
      </c>
      <c r="F151" s="108"/>
      <c r="G151" s="109"/>
      <c r="H151" s="110"/>
      <c r="I151" s="110"/>
      <c r="J151" s="110"/>
      <c r="L151" s="22"/>
      <c r="M151" s="5"/>
      <c r="N151" s="5"/>
      <c r="O151" s="5"/>
      <c r="P151" s="134" t="str">
        <f>IF(AND(F151="Si",G151&lt;&gt;""),COUNTIF($G$4:G151,G151)&amp;G151,(IF(F151="No",COUNTIF($F$4:F151,"No")&amp;"No aplica",IF(Q151="","",COUNTIF($Q$5:Q151,"No reporta estado")&amp;Q151))))</f>
        <v>132No reporta estado</v>
      </c>
      <c r="Q151" s="132" t="str">
        <f t="shared" si="3"/>
        <v>No reporta estado</v>
      </c>
    </row>
    <row r="152" spans="2:17" ht="77.25" hidden="1" customHeight="1" thickBot="1">
      <c r="B152" s="14"/>
      <c r="C152" s="34" t="s">
        <v>146</v>
      </c>
      <c r="D152" s="34" t="s">
        <v>161</v>
      </c>
      <c r="E152" s="34" t="s">
        <v>165</v>
      </c>
      <c r="F152" s="108"/>
      <c r="G152" s="109"/>
      <c r="H152" s="110"/>
      <c r="I152" s="110"/>
      <c r="J152" s="110"/>
      <c r="L152" s="22"/>
      <c r="M152" s="5"/>
      <c r="N152" s="5"/>
      <c r="O152" s="5"/>
      <c r="P152" s="134" t="str">
        <f>IF(AND(F152="Si",G152&lt;&gt;""),COUNTIF($G$4:G152,G152)&amp;G152,(IF(F152="No",COUNTIF($F$4:F152,"No")&amp;"No aplica",IF(Q152="","",COUNTIF($Q$5:Q152,"No reporta estado")&amp;Q152))))</f>
        <v>133No reporta estado</v>
      </c>
      <c r="Q152" s="132" t="str">
        <f t="shared" si="3"/>
        <v>No reporta estado</v>
      </c>
    </row>
    <row r="153" spans="2:17" ht="77.25" hidden="1" customHeight="1" thickBot="1">
      <c r="B153" s="14"/>
      <c r="C153" s="34" t="s">
        <v>146</v>
      </c>
      <c r="D153" s="34" t="s">
        <v>166</v>
      </c>
      <c r="E153" s="34" t="s">
        <v>167</v>
      </c>
      <c r="F153" s="108"/>
      <c r="G153" s="109"/>
      <c r="H153" s="110"/>
      <c r="I153" s="110"/>
      <c r="J153" s="110"/>
      <c r="L153" s="22"/>
      <c r="M153" s="5"/>
      <c r="N153" s="5"/>
      <c r="O153" s="5"/>
      <c r="P153" s="134" t="str">
        <f>IF(AND(F153="Si",G153&lt;&gt;""),COUNTIF($G$4:G153,G153)&amp;G153,(IF(F153="No",COUNTIF($F$4:F153,"No")&amp;"No aplica",IF(Q153="","",COUNTIF($Q$5:Q153,"No reporta estado")&amp;Q153))))</f>
        <v>134No reporta estado</v>
      </c>
      <c r="Q153" s="132" t="str">
        <f t="shared" si="3"/>
        <v>No reporta estado</v>
      </c>
    </row>
    <row r="154" spans="2:17" ht="77.25" hidden="1" customHeight="1" thickBot="1">
      <c r="B154" s="14"/>
      <c r="C154" s="34" t="s">
        <v>146</v>
      </c>
      <c r="D154" s="34" t="s">
        <v>166</v>
      </c>
      <c r="E154" s="34" t="s">
        <v>168</v>
      </c>
      <c r="F154" s="108"/>
      <c r="G154" s="109"/>
      <c r="H154" s="110"/>
      <c r="I154" s="110"/>
      <c r="J154" s="110"/>
      <c r="L154" s="22"/>
      <c r="M154" s="5"/>
      <c r="N154" s="5"/>
      <c r="O154" s="5"/>
      <c r="P154" s="134" t="str">
        <f>IF(AND(F154="Si",G154&lt;&gt;""),COUNTIF($G$4:G154,G154)&amp;G154,(IF(F154="No",COUNTIF($F$4:F154,"No")&amp;"No aplica",IF(Q154="","",COUNTIF($Q$5:Q154,"No reporta estado")&amp;Q154))))</f>
        <v>135No reporta estado</v>
      </c>
      <c r="Q154" s="132" t="str">
        <f t="shared" si="3"/>
        <v>No reporta estado</v>
      </c>
    </row>
    <row r="155" spans="2:17" ht="77.25" hidden="1" customHeight="1" thickBot="1">
      <c r="B155" s="14"/>
      <c r="C155" s="34" t="s">
        <v>146</v>
      </c>
      <c r="D155" s="34" t="s">
        <v>169</v>
      </c>
      <c r="E155" s="34" t="s">
        <v>170</v>
      </c>
      <c r="F155" s="108"/>
      <c r="G155" s="109"/>
      <c r="H155" s="110"/>
      <c r="I155" s="110"/>
      <c r="J155" s="110"/>
      <c r="L155" s="22"/>
      <c r="M155" s="5"/>
      <c r="N155" s="5"/>
      <c r="O155" s="5"/>
      <c r="P155" s="134" t="str">
        <f>IF(AND(F155="Si",G155&lt;&gt;""),COUNTIF($G$4:G155,G155)&amp;G155,(IF(F155="No",COUNTIF($F$4:F155,"No")&amp;"No aplica",IF(Q155="","",COUNTIF($Q$5:Q155,"No reporta estado")&amp;Q155))))</f>
        <v>136No reporta estado</v>
      </c>
      <c r="Q155" s="132" t="str">
        <f t="shared" si="3"/>
        <v>No reporta estado</v>
      </c>
    </row>
    <row r="156" spans="2:17" ht="77.25" hidden="1" customHeight="1" thickBot="1">
      <c r="B156" s="14"/>
      <c r="C156" s="34" t="s">
        <v>146</v>
      </c>
      <c r="D156" s="34" t="s">
        <v>169</v>
      </c>
      <c r="E156" s="34" t="s">
        <v>171</v>
      </c>
      <c r="F156" s="108"/>
      <c r="G156" s="109"/>
      <c r="H156" s="110"/>
      <c r="I156" s="110"/>
      <c r="J156" s="110"/>
      <c r="L156" s="22"/>
      <c r="M156" s="5"/>
      <c r="N156" s="5"/>
      <c r="O156" s="5"/>
      <c r="P156" s="134" t="str">
        <f>IF(AND(F156="Si",G156&lt;&gt;""),COUNTIF($G$4:G156,G156)&amp;G156,(IF(F156="No",COUNTIF($F$4:F156,"No")&amp;"No aplica",IF(Q156="","",COUNTIF($Q$5:Q156,"No reporta estado")&amp;Q156))))</f>
        <v>137No reporta estado</v>
      </c>
      <c r="Q156" s="132" t="str">
        <f t="shared" si="3"/>
        <v>No reporta estado</v>
      </c>
    </row>
    <row r="157" spans="2:17" ht="77.25" hidden="1" customHeight="1" thickBot="1">
      <c r="B157" s="14"/>
      <c r="C157" s="34" t="s">
        <v>146</v>
      </c>
      <c r="D157" s="34" t="s">
        <v>169</v>
      </c>
      <c r="E157" s="34" t="s">
        <v>172</v>
      </c>
      <c r="F157" s="108"/>
      <c r="G157" s="109"/>
      <c r="H157" s="110"/>
      <c r="I157" s="110"/>
      <c r="J157" s="110"/>
      <c r="L157" s="22"/>
      <c r="M157" s="5"/>
      <c r="N157" s="5"/>
      <c r="O157" s="5"/>
      <c r="P157" s="134" t="str">
        <f>IF(AND(F157="Si",G157&lt;&gt;""),COUNTIF($G$4:G157,G157)&amp;G157,(IF(F157="No",COUNTIF($F$4:F157,"No")&amp;"No aplica",IF(Q157="","",COUNTIF($Q$5:Q157,"No reporta estado")&amp;Q157))))</f>
        <v>138No reporta estado</v>
      </c>
      <c r="Q157" s="132" t="str">
        <f t="shared" si="3"/>
        <v>No reporta estado</v>
      </c>
    </row>
    <row r="158" spans="2:17" ht="77.25" hidden="1" customHeight="1" thickBot="1">
      <c r="B158" s="14"/>
      <c r="C158" s="34" t="s">
        <v>146</v>
      </c>
      <c r="D158" s="34" t="s">
        <v>173</v>
      </c>
      <c r="E158" s="34" t="s">
        <v>174</v>
      </c>
      <c r="F158" s="108"/>
      <c r="G158" s="109"/>
      <c r="H158" s="110"/>
      <c r="I158" s="110"/>
      <c r="J158" s="110"/>
      <c r="L158" s="22"/>
      <c r="M158" s="5"/>
      <c r="N158" s="5"/>
      <c r="O158" s="5"/>
      <c r="P158" s="134" t="str">
        <f>IF(AND(F158="Si",G158&lt;&gt;""),COUNTIF($G$4:G158,G158)&amp;G158,(IF(F158="No",COUNTIF($F$4:F158,"No")&amp;"No aplica",IF(Q158="","",COUNTIF($Q$5:Q158,"No reporta estado")&amp;Q158))))</f>
        <v>139No reporta estado</v>
      </c>
      <c r="Q158" s="132" t="str">
        <f t="shared" si="3"/>
        <v>No reporta estado</v>
      </c>
    </row>
    <row r="159" spans="2:17" ht="77.25" hidden="1" customHeight="1" thickBot="1">
      <c r="B159" s="14"/>
      <c r="C159" s="34" t="s">
        <v>146</v>
      </c>
      <c r="D159" s="34" t="s">
        <v>173</v>
      </c>
      <c r="E159" s="34" t="s">
        <v>175</v>
      </c>
      <c r="F159" s="108"/>
      <c r="G159" s="109"/>
      <c r="H159" s="110"/>
      <c r="I159" s="110"/>
      <c r="J159" s="110"/>
      <c r="L159" s="22"/>
      <c r="M159" s="5"/>
      <c r="N159" s="5"/>
      <c r="O159" s="5"/>
      <c r="P159" s="134" t="str">
        <f>IF(AND(F159="Si",G159&lt;&gt;""),COUNTIF($G$4:G159,G159)&amp;G159,(IF(F159="No",COUNTIF($F$4:F159,"No")&amp;"No aplica",IF(Q159="","",COUNTIF($Q$5:Q159,"No reporta estado")&amp;Q159))))</f>
        <v>140No reporta estado</v>
      </c>
      <c r="Q159" s="132" t="str">
        <f t="shared" si="3"/>
        <v>No reporta estado</v>
      </c>
    </row>
    <row r="160" spans="2:17" ht="77.25" hidden="1" customHeight="1" thickBot="1">
      <c r="B160" s="14"/>
      <c r="C160" s="34" t="s">
        <v>146</v>
      </c>
      <c r="D160" s="34" t="s">
        <v>173</v>
      </c>
      <c r="E160" s="34" t="s">
        <v>176</v>
      </c>
      <c r="F160" s="108"/>
      <c r="G160" s="109"/>
      <c r="H160" s="110"/>
      <c r="I160" s="110"/>
      <c r="J160" s="110"/>
      <c r="L160" s="22"/>
      <c r="M160" s="5"/>
      <c r="N160" s="5"/>
      <c r="O160" s="5"/>
      <c r="P160" s="134" t="str">
        <f>IF(AND(F160="Si",G160&lt;&gt;""),COUNTIF($G$4:G160,G160)&amp;G160,(IF(F160="No",COUNTIF($F$4:F160,"No")&amp;"No aplica",IF(Q160="","",COUNTIF($Q$5:Q160,"No reporta estado")&amp;Q160))))</f>
        <v>141No reporta estado</v>
      </c>
      <c r="Q160" s="132" t="str">
        <f t="shared" si="3"/>
        <v>No reporta estado</v>
      </c>
    </row>
    <row r="161" spans="2:17" ht="77.25" hidden="1" customHeight="1" thickBot="1">
      <c r="B161" s="14"/>
      <c r="C161" s="34" t="s">
        <v>146</v>
      </c>
      <c r="D161" s="34" t="s">
        <v>173</v>
      </c>
      <c r="E161" s="34" t="s">
        <v>177</v>
      </c>
      <c r="F161" s="108"/>
      <c r="G161" s="109"/>
      <c r="H161" s="110"/>
      <c r="I161" s="110"/>
      <c r="J161" s="110"/>
      <c r="L161" s="22"/>
      <c r="M161" s="5"/>
      <c r="N161" s="5"/>
      <c r="O161" s="5"/>
      <c r="P161" s="134" t="str">
        <f>IF(AND(F161="Si",G161&lt;&gt;""),COUNTIF($G$4:G161,G161)&amp;G161,(IF(F161="No",COUNTIF($F$4:F161,"No")&amp;"No aplica",IF(Q161="","",COUNTIF($Q$5:Q161,"No reporta estado")&amp;Q161))))</f>
        <v>142No reporta estado</v>
      </c>
      <c r="Q161" s="132" t="str">
        <f t="shared" si="3"/>
        <v>No reporta estado</v>
      </c>
    </row>
    <row r="162" spans="2:17" ht="77.25" hidden="1" customHeight="1" thickBot="1">
      <c r="B162" s="14"/>
      <c r="C162" s="34" t="s">
        <v>178</v>
      </c>
      <c r="D162" s="34" t="s">
        <v>179</v>
      </c>
      <c r="E162" s="34" t="s">
        <v>180</v>
      </c>
      <c r="F162" s="108"/>
      <c r="G162" s="109"/>
      <c r="H162" s="110"/>
      <c r="I162" s="110"/>
      <c r="J162" s="110"/>
      <c r="L162" s="22"/>
      <c r="M162" s="5"/>
      <c r="N162" s="5"/>
      <c r="O162" s="5"/>
      <c r="P162" s="134" t="str">
        <f>IF(AND(F162="Si",G162&lt;&gt;""),COUNTIF($G$4:G162,G162)&amp;G162,(IF(F162="No",COUNTIF($F$4:F162,"No")&amp;"No aplica",IF(Q162="","",COUNTIF($Q$5:Q162,"No reporta estado")&amp;Q162))))</f>
        <v>143No reporta estado</v>
      </c>
      <c r="Q162" s="132" t="str">
        <f t="shared" si="3"/>
        <v>No reporta estado</v>
      </c>
    </row>
    <row r="163" spans="2:17" ht="77.25" hidden="1" customHeight="1" thickBot="1">
      <c r="B163" s="14"/>
      <c r="C163" s="34" t="s">
        <v>178</v>
      </c>
      <c r="D163" s="34" t="s">
        <v>179</v>
      </c>
      <c r="E163" s="34" t="s">
        <v>181</v>
      </c>
      <c r="F163" s="108"/>
      <c r="G163" s="109"/>
      <c r="H163" s="110"/>
      <c r="I163" s="110"/>
      <c r="J163" s="110"/>
      <c r="L163" s="22"/>
      <c r="M163" s="5"/>
      <c r="N163" s="5"/>
      <c r="O163" s="5"/>
      <c r="P163" s="134" t="str">
        <f>IF(AND(F163="Si",G163&lt;&gt;""),COUNTIF($G$4:G163,G163)&amp;G163,(IF(F163="No",COUNTIF($F$4:F163,"No")&amp;"No aplica",IF(Q163="","",COUNTIF($Q$5:Q163,"No reporta estado")&amp;Q163))))</f>
        <v>144No reporta estado</v>
      </c>
      <c r="Q163" s="132" t="str">
        <f t="shared" si="3"/>
        <v>No reporta estado</v>
      </c>
    </row>
    <row r="164" spans="2:17" ht="94" hidden="1" customHeight="1" thickBot="1">
      <c r="B164" s="14"/>
      <c r="C164" s="34" t="s">
        <v>178</v>
      </c>
      <c r="D164" s="34" t="s">
        <v>182</v>
      </c>
      <c r="E164" s="34" t="s">
        <v>350</v>
      </c>
      <c r="F164" s="108"/>
      <c r="G164" s="109"/>
      <c r="H164" s="110"/>
      <c r="I164" s="110"/>
      <c r="J164" s="110"/>
      <c r="L164" s="22"/>
      <c r="M164" s="5"/>
      <c r="N164" s="5"/>
      <c r="O164" s="5"/>
      <c r="P164" s="134" t="str">
        <f>IF(AND(F164="Si",G164&lt;&gt;""),COUNTIF($G$4:G164,G164)&amp;G164,(IF(F164="No",COUNTIF($F$4:F164,"No")&amp;"No aplica",IF(Q164="","",COUNTIF($Q$5:Q164,"No reporta estado")&amp;Q164))))</f>
        <v>145No reporta estado</v>
      </c>
      <c r="Q164" s="132" t="str">
        <f t="shared" si="3"/>
        <v>No reporta estado</v>
      </c>
    </row>
    <row r="165" spans="2:17" ht="77.25" hidden="1" customHeight="1" thickBot="1">
      <c r="B165" s="14"/>
      <c r="C165" s="34" t="s">
        <v>178</v>
      </c>
      <c r="D165" s="34" t="s">
        <v>182</v>
      </c>
      <c r="E165" s="34" t="s">
        <v>183</v>
      </c>
      <c r="F165" s="108"/>
      <c r="G165" s="109"/>
      <c r="H165" s="110"/>
      <c r="I165" s="110"/>
      <c r="J165" s="110"/>
      <c r="L165" s="22"/>
      <c r="M165" s="5"/>
      <c r="N165" s="5"/>
      <c r="O165" s="5"/>
      <c r="P165" s="134" t="str">
        <f>IF(AND(F165="Si",G165&lt;&gt;""),COUNTIF($G$4:G165,G165)&amp;G165,(IF(F165="No",COUNTIF($F$4:F165,"No")&amp;"No aplica",IF(Q165="","",COUNTIF($Q$5:Q165,"No reporta estado")&amp;Q165))))</f>
        <v>146No reporta estado</v>
      </c>
      <c r="Q165" s="132" t="str">
        <f t="shared" si="3"/>
        <v>No reporta estado</v>
      </c>
    </row>
    <row r="166" spans="2:17" ht="77.25" hidden="1" customHeight="1" thickBot="1">
      <c r="B166" s="14"/>
      <c r="C166" s="34" t="s">
        <v>178</v>
      </c>
      <c r="D166" s="34" t="s">
        <v>182</v>
      </c>
      <c r="E166" s="34" t="s">
        <v>184</v>
      </c>
      <c r="F166" s="108"/>
      <c r="G166" s="109"/>
      <c r="H166" s="110"/>
      <c r="I166" s="110"/>
      <c r="J166" s="110"/>
      <c r="L166" s="22"/>
      <c r="M166" s="5"/>
      <c r="N166" s="5"/>
      <c r="O166" s="5"/>
      <c r="P166" s="134" t="str">
        <f>IF(AND(F166="Si",G166&lt;&gt;""),COUNTIF($G$4:G166,G166)&amp;G166,(IF(F166="No",COUNTIF($F$4:F166,"No")&amp;"No aplica",IF(Q166="","",COUNTIF($Q$5:Q166,"No reporta estado")&amp;Q166))))</f>
        <v>147No reporta estado</v>
      </c>
      <c r="Q166" s="132" t="str">
        <f t="shared" si="3"/>
        <v>No reporta estado</v>
      </c>
    </row>
    <row r="167" spans="2:17" ht="77.25" hidden="1" customHeight="1" thickBot="1">
      <c r="B167" s="14"/>
      <c r="C167" s="34" t="s">
        <v>178</v>
      </c>
      <c r="D167" s="34" t="s">
        <v>182</v>
      </c>
      <c r="E167" s="34" t="s">
        <v>186</v>
      </c>
      <c r="F167" s="108"/>
      <c r="G167" s="109"/>
      <c r="H167" s="110"/>
      <c r="I167" s="110"/>
      <c r="J167" s="110"/>
      <c r="L167" s="22"/>
      <c r="M167" s="5"/>
      <c r="N167" s="5"/>
      <c r="O167" s="5"/>
      <c r="P167" s="134" t="str">
        <f>IF(AND(F167="Si",G167&lt;&gt;""),COUNTIF($G$4:G167,G167)&amp;G167,(IF(F167="No",COUNTIF($F$4:F167,"No")&amp;"No aplica",IF(Q167="","",COUNTIF($Q$5:Q167,"No reporta estado")&amp;Q167))))</f>
        <v>148No reporta estado</v>
      </c>
      <c r="Q167" s="132" t="str">
        <f t="shared" si="3"/>
        <v>No reporta estado</v>
      </c>
    </row>
    <row r="168" spans="2:17" ht="77.25" hidden="1" customHeight="1" thickBot="1">
      <c r="B168" s="14"/>
      <c r="C168" s="34" t="s">
        <v>178</v>
      </c>
      <c r="D168" s="34" t="s">
        <v>185</v>
      </c>
      <c r="E168" s="34" t="s">
        <v>187</v>
      </c>
      <c r="F168" s="108"/>
      <c r="G168" s="109"/>
      <c r="H168" s="110"/>
      <c r="I168" s="110"/>
      <c r="J168" s="110"/>
      <c r="L168" s="22"/>
      <c r="M168" s="5"/>
      <c r="N168" s="5"/>
      <c r="O168" s="5"/>
      <c r="P168" s="134" t="str">
        <f>IF(AND(F168="Si",G168&lt;&gt;""),COUNTIF($G$4:G168,G168)&amp;G168,(IF(F168="No",COUNTIF($F$4:F168,"No")&amp;"No aplica",IF(Q168="","",COUNTIF($Q$5:Q168,"No reporta estado")&amp;Q168))))</f>
        <v>149No reporta estado</v>
      </c>
      <c r="Q168" s="132" t="str">
        <f t="shared" si="3"/>
        <v>No reporta estado</v>
      </c>
    </row>
    <row r="169" spans="2:17" ht="77.25" hidden="1" customHeight="1" thickBot="1">
      <c r="B169" s="14"/>
      <c r="C169" s="34" t="s">
        <v>178</v>
      </c>
      <c r="D169" s="34" t="s">
        <v>185</v>
      </c>
      <c r="E169" s="34" t="s">
        <v>188</v>
      </c>
      <c r="F169" s="108"/>
      <c r="G169" s="109"/>
      <c r="H169" s="110"/>
      <c r="I169" s="110"/>
      <c r="J169" s="110"/>
      <c r="L169" s="22"/>
      <c r="M169" s="5"/>
      <c r="N169" s="5"/>
      <c r="O169" s="5"/>
      <c r="P169" s="134" t="str">
        <f>IF(AND(F169="Si",G169&lt;&gt;""),COUNTIF($G$4:G169,G169)&amp;G169,(IF(F169="No",COUNTIF($F$4:F169,"No")&amp;"No aplica",IF(Q169="","",COUNTIF($Q$5:Q169,"No reporta estado")&amp;Q169))))</f>
        <v>150No reporta estado</v>
      </c>
      <c r="Q169" s="132" t="str">
        <f t="shared" si="3"/>
        <v>No reporta estado</v>
      </c>
    </row>
    <row r="170" spans="2:17" ht="77.25" hidden="1" customHeight="1" thickBot="1">
      <c r="B170" s="14"/>
      <c r="C170" s="34" t="s">
        <v>178</v>
      </c>
      <c r="D170" s="34" t="s">
        <v>185</v>
      </c>
      <c r="E170" s="34" t="s">
        <v>189</v>
      </c>
      <c r="F170" s="108"/>
      <c r="G170" s="109"/>
      <c r="H170" s="110"/>
      <c r="I170" s="110"/>
      <c r="J170" s="110"/>
      <c r="L170" s="22"/>
      <c r="M170" s="5"/>
      <c r="N170" s="5"/>
      <c r="O170" s="5"/>
      <c r="P170" s="134" t="str">
        <f>IF(AND(F170="Si",G170&lt;&gt;""),COUNTIF($G$4:G170,G170)&amp;G170,(IF(F170="No",COUNTIF($F$4:F170,"No")&amp;"No aplica",IF(Q170="","",COUNTIF($Q$5:Q170,"No reporta estado")&amp;Q170))))</f>
        <v>151No reporta estado</v>
      </c>
      <c r="Q170" s="132" t="str">
        <f t="shared" si="3"/>
        <v>No reporta estado</v>
      </c>
    </row>
    <row r="171" spans="2:17" ht="77.25" hidden="1" customHeight="1" thickBot="1">
      <c r="B171" s="14"/>
      <c r="C171" s="34" t="s">
        <v>178</v>
      </c>
      <c r="D171" s="34" t="s">
        <v>185</v>
      </c>
      <c r="E171" s="34" t="s">
        <v>305</v>
      </c>
      <c r="F171" s="108"/>
      <c r="G171" s="109"/>
      <c r="H171" s="110"/>
      <c r="I171" s="110"/>
      <c r="J171" s="110"/>
      <c r="L171" s="22"/>
      <c r="M171" s="5"/>
      <c r="N171" s="5"/>
      <c r="O171" s="5"/>
      <c r="P171" s="134" t="str">
        <f>IF(AND(F171="Si",G171&lt;&gt;""),COUNTIF($G$4:G171,G171)&amp;G171,(IF(F171="No",COUNTIF($F$4:F171,"No")&amp;"No aplica",IF(Q171="","",COUNTIF($Q$5:Q171,"No reporta estado")&amp;Q171))))</f>
        <v>152No reporta estado</v>
      </c>
      <c r="Q171" s="132" t="str">
        <f t="shared" si="3"/>
        <v>No reporta estado</v>
      </c>
    </row>
    <row r="172" spans="2:17" ht="77.25" hidden="1" customHeight="1" thickBot="1">
      <c r="B172" s="14"/>
      <c r="C172" s="34" t="s">
        <v>178</v>
      </c>
      <c r="D172" s="34" t="s">
        <v>185</v>
      </c>
      <c r="E172" s="34" t="s">
        <v>306</v>
      </c>
      <c r="F172" s="108"/>
      <c r="G172" s="109"/>
      <c r="H172" s="110"/>
      <c r="I172" s="110"/>
      <c r="J172" s="110"/>
      <c r="L172" s="22"/>
      <c r="M172" s="5"/>
      <c r="N172" s="5"/>
      <c r="O172" s="5"/>
      <c r="P172" s="134" t="str">
        <f>IF(AND(F172="Si",G172&lt;&gt;""),COUNTIF($G$4:G172,G172)&amp;G172,(IF(F172="No",COUNTIF($F$4:F172,"No")&amp;"No aplica",IF(Q172="","",COUNTIF($Q$5:Q172,"No reporta estado")&amp;Q172))))</f>
        <v>153No reporta estado</v>
      </c>
      <c r="Q172" s="132" t="str">
        <f t="shared" si="3"/>
        <v>No reporta estado</v>
      </c>
    </row>
    <row r="173" spans="2:17" ht="77.25" hidden="1" customHeight="1" thickBot="1">
      <c r="B173" s="14"/>
      <c r="C173" s="34" t="s">
        <v>178</v>
      </c>
      <c r="D173" s="34" t="s">
        <v>185</v>
      </c>
      <c r="E173" s="34" t="s">
        <v>307</v>
      </c>
      <c r="F173" s="108"/>
      <c r="G173" s="109"/>
      <c r="H173" s="110"/>
      <c r="I173" s="110"/>
      <c r="J173" s="110"/>
      <c r="L173" s="22"/>
      <c r="M173" s="5"/>
      <c r="N173" s="5"/>
      <c r="O173" s="5"/>
      <c r="P173" s="134" t="str">
        <f>IF(AND(F173="Si",G173&lt;&gt;""),COUNTIF($G$4:G173,G173)&amp;G173,(IF(F173="No",COUNTIF($F$4:F173,"No")&amp;"No aplica",IF(Q173="","",COUNTIF($Q$5:Q173,"No reporta estado")&amp;Q173))))</f>
        <v>154No reporta estado</v>
      </c>
      <c r="Q173" s="132" t="str">
        <f t="shared" si="3"/>
        <v>No reporta estado</v>
      </c>
    </row>
    <row r="174" spans="2:17" ht="120.75" hidden="1" customHeight="1" thickBot="1">
      <c r="B174" s="14"/>
      <c r="C174" s="34" t="s">
        <v>178</v>
      </c>
      <c r="D174" s="34" t="s">
        <v>185</v>
      </c>
      <c r="E174" s="34" t="s">
        <v>351</v>
      </c>
      <c r="F174" s="108"/>
      <c r="G174" s="109"/>
      <c r="H174" s="110"/>
      <c r="I174" s="110"/>
      <c r="J174" s="110"/>
      <c r="L174" s="22"/>
      <c r="M174" s="5"/>
      <c r="N174" s="5"/>
      <c r="O174" s="5"/>
      <c r="P174" s="134" t="str">
        <f>IF(AND(F174="Si",G174&lt;&gt;""),COUNTIF($G$4:G174,G174)&amp;G174,(IF(F174="No",COUNTIF($F$4:F174,"No")&amp;"No aplica",IF(Q174="","",COUNTIF($Q$5:Q174,"No reporta estado")&amp;Q174))))</f>
        <v>155No reporta estado</v>
      </c>
      <c r="Q174" s="132" t="str">
        <f t="shared" si="3"/>
        <v>No reporta estado</v>
      </c>
    </row>
    <row r="175" spans="2:17" ht="103.5" hidden="1" customHeight="1" thickBot="1">
      <c r="B175" s="14"/>
      <c r="C175" s="34" t="s">
        <v>178</v>
      </c>
      <c r="D175" s="34" t="s">
        <v>185</v>
      </c>
      <c r="E175" s="34" t="s">
        <v>352</v>
      </c>
      <c r="F175" s="108"/>
      <c r="G175" s="109"/>
      <c r="H175" s="110"/>
      <c r="I175" s="110"/>
      <c r="J175" s="110"/>
      <c r="L175" s="22"/>
      <c r="M175" s="5"/>
      <c r="N175" s="5"/>
      <c r="O175" s="5"/>
      <c r="P175" s="134" t="str">
        <f>IF(AND(F175="Si",G175&lt;&gt;""),COUNTIF($G$4:G175,G175)&amp;G175,(IF(F175="No",COUNTIF($F$4:F175,"No")&amp;"No aplica",IF(Q175="","",COUNTIF($Q$5:Q175,"No reporta estado")&amp;Q175))))</f>
        <v>156No reporta estado</v>
      </c>
      <c r="Q175" s="132" t="str">
        <f t="shared" si="3"/>
        <v>No reporta estado</v>
      </c>
    </row>
    <row r="176" spans="2:17" ht="77.25" hidden="1" customHeight="1" thickBot="1">
      <c r="B176" s="14"/>
      <c r="C176" s="34" t="s">
        <v>178</v>
      </c>
      <c r="D176" s="34" t="s">
        <v>185</v>
      </c>
      <c r="E176" s="34" t="s">
        <v>353</v>
      </c>
      <c r="F176" s="108"/>
      <c r="G176" s="109"/>
      <c r="H176" s="110"/>
      <c r="I176" s="110"/>
      <c r="J176" s="110"/>
      <c r="L176" s="22"/>
      <c r="M176" s="5"/>
      <c r="N176" s="5"/>
      <c r="O176" s="5"/>
      <c r="P176" s="134" t="str">
        <f>IF(AND(F176="Si",G176&lt;&gt;""),COUNTIF($G$4:G176,G176)&amp;G176,(IF(F176="No",COUNTIF($F$4:F176,"No")&amp;"No aplica",IF(Q176="","",COUNTIF($Q$5:Q176,"No reporta estado")&amp;Q176))))</f>
        <v>157No reporta estado</v>
      </c>
      <c r="Q176" s="132" t="str">
        <f t="shared" si="3"/>
        <v>No reporta estado</v>
      </c>
    </row>
    <row r="177" spans="2:17" ht="77.25" hidden="1" customHeight="1" thickBot="1">
      <c r="B177" s="14"/>
      <c r="C177" s="34" t="s">
        <v>178</v>
      </c>
      <c r="D177" s="34" t="s">
        <v>185</v>
      </c>
      <c r="E177" s="34" t="s">
        <v>354</v>
      </c>
      <c r="F177" s="108"/>
      <c r="G177" s="109"/>
      <c r="H177" s="110"/>
      <c r="I177" s="110"/>
      <c r="J177" s="110"/>
      <c r="L177" s="22"/>
      <c r="M177" s="5"/>
      <c r="N177" s="5"/>
      <c r="O177" s="5"/>
      <c r="P177" s="134" t="str">
        <f>IF(AND(F177="Si",G177&lt;&gt;""),COUNTIF($G$4:G177,G177)&amp;G177,(IF(F177="No",COUNTIF($F$4:F177,"No")&amp;"No aplica",IF(Q177="","",COUNTIF($Q$5:Q177,"No reporta estado")&amp;Q177))))</f>
        <v>158No reporta estado</v>
      </c>
      <c r="Q177" s="132" t="str">
        <f t="shared" si="3"/>
        <v>No reporta estado</v>
      </c>
    </row>
    <row r="178" spans="2:17" ht="77.25" hidden="1" customHeight="1" thickBot="1">
      <c r="B178" s="14"/>
      <c r="C178" s="34" t="s">
        <v>178</v>
      </c>
      <c r="D178" s="34" t="s">
        <v>190</v>
      </c>
      <c r="E178" s="34" t="s">
        <v>191</v>
      </c>
      <c r="F178" s="108"/>
      <c r="G178" s="109"/>
      <c r="H178" s="110"/>
      <c r="I178" s="110"/>
      <c r="J178" s="110"/>
      <c r="L178" s="22"/>
      <c r="M178" s="5"/>
      <c r="N178" s="5"/>
      <c r="O178" s="5"/>
      <c r="P178" s="134" t="str">
        <f>IF(AND(F178="Si",G178&lt;&gt;""),COUNTIF($G$4:G178,G178)&amp;G178,(IF(F178="No",COUNTIF($F$4:F178,"No")&amp;"No aplica",IF(Q178="","",COUNTIF($Q$5:Q178,"No reporta estado")&amp;Q178))))</f>
        <v>159No reporta estado</v>
      </c>
      <c r="Q178" s="132" t="str">
        <f t="shared" si="3"/>
        <v>No reporta estado</v>
      </c>
    </row>
    <row r="179" spans="2:17" ht="77.25" hidden="1" customHeight="1" thickBot="1">
      <c r="B179" s="14"/>
      <c r="C179" s="34" t="s">
        <v>178</v>
      </c>
      <c r="D179" s="34" t="s">
        <v>190</v>
      </c>
      <c r="E179" s="34" t="s">
        <v>308</v>
      </c>
      <c r="F179" s="108"/>
      <c r="G179" s="109"/>
      <c r="H179" s="110"/>
      <c r="I179" s="110"/>
      <c r="J179" s="110"/>
      <c r="L179" s="22"/>
      <c r="M179" s="5"/>
      <c r="N179" s="5"/>
      <c r="O179" s="5"/>
      <c r="P179" s="134" t="str">
        <f>IF(AND(F179="Si",G179&lt;&gt;""),COUNTIF($G$4:G179,G179)&amp;G179,(IF(F179="No",COUNTIF($F$4:F179,"No")&amp;"No aplica",IF(Q179="","",COUNTIF($Q$5:Q179,"No reporta estado")&amp;Q179))))</f>
        <v>160No reporta estado</v>
      </c>
      <c r="Q179" s="132" t="str">
        <f t="shared" si="3"/>
        <v>No reporta estado</v>
      </c>
    </row>
    <row r="180" spans="2:17" ht="77.25" hidden="1" customHeight="1" thickBot="1">
      <c r="B180" s="14"/>
      <c r="C180" s="34" t="s">
        <v>178</v>
      </c>
      <c r="D180" s="34" t="s">
        <v>192</v>
      </c>
      <c r="E180" s="34" t="s">
        <v>193</v>
      </c>
      <c r="F180" s="108"/>
      <c r="G180" s="109"/>
      <c r="H180" s="110"/>
      <c r="I180" s="110"/>
      <c r="J180" s="110"/>
      <c r="L180" s="22"/>
      <c r="M180" s="5"/>
      <c r="N180" s="5"/>
      <c r="O180" s="5"/>
      <c r="P180" s="134" t="str">
        <f>IF(AND(F180="Si",G180&lt;&gt;""),COUNTIF($G$4:G180,G180)&amp;G180,(IF(F180="No",COUNTIF($F$4:F180,"No")&amp;"No aplica",IF(Q180="","",COUNTIF($Q$5:Q180,"No reporta estado")&amp;Q180))))</f>
        <v>161No reporta estado</v>
      </c>
      <c r="Q180" s="132" t="str">
        <f t="shared" si="3"/>
        <v>No reporta estado</v>
      </c>
    </row>
    <row r="181" spans="2:17" ht="77.25" hidden="1" customHeight="1" thickBot="1">
      <c r="B181" s="14"/>
      <c r="C181" s="34" t="s">
        <v>178</v>
      </c>
      <c r="D181" s="34" t="s">
        <v>192</v>
      </c>
      <c r="E181" s="34" t="s">
        <v>194</v>
      </c>
      <c r="F181" s="108"/>
      <c r="G181" s="109"/>
      <c r="H181" s="110"/>
      <c r="I181" s="110"/>
      <c r="J181" s="110"/>
      <c r="L181" s="22"/>
      <c r="M181" s="5"/>
      <c r="N181" s="5"/>
      <c r="O181" s="5"/>
      <c r="P181" s="134" t="str">
        <f>IF(AND(F181="Si",G181&lt;&gt;""),COUNTIF($G$4:G181,G181)&amp;G181,(IF(F181="No",COUNTIF($F$4:F181,"No")&amp;"No aplica",IF(Q181="","",COUNTIF($Q$5:Q181,"No reporta estado")&amp;Q181))))</f>
        <v>162No reporta estado</v>
      </c>
      <c r="Q181" s="132" t="str">
        <f t="shared" si="3"/>
        <v>No reporta estado</v>
      </c>
    </row>
    <row r="182" spans="2:17" ht="77.25" hidden="1" customHeight="1" thickBot="1">
      <c r="B182" s="14"/>
      <c r="C182" s="34" t="s">
        <v>178</v>
      </c>
      <c r="D182" s="34" t="s">
        <v>192</v>
      </c>
      <c r="E182" s="34" t="s">
        <v>195</v>
      </c>
      <c r="F182" s="108"/>
      <c r="G182" s="109"/>
      <c r="H182" s="110"/>
      <c r="I182" s="110"/>
      <c r="J182" s="110"/>
      <c r="L182" s="22"/>
      <c r="M182" s="5"/>
      <c r="N182" s="5"/>
      <c r="O182" s="5"/>
      <c r="P182" s="134" t="str">
        <f>IF(AND(F182="Si",G182&lt;&gt;""),COUNTIF($G$4:G182,G182)&amp;G182,(IF(F182="No",COUNTIF($F$4:F182,"No")&amp;"No aplica",IF(Q182="","",COUNTIF($Q$5:Q182,"No reporta estado")&amp;Q182))))</f>
        <v>163No reporta estado</v>
      </c>
      <c r="Q182" s="132" t="str">
        <f t="shared" si="3"/>
        <v>No reporta estado</v>
      </c>
    </row>
    <row r="183" spans="2:17" ht="77.25" hidden="1" customHeight="1" thickBot="1">
      <c r="B183" s="14"/>
      <c r="C183" s="34" t="s">
        <v>178</v>
      </c>
      <c r="D183" s="34" t="s">
        <v>192</v>
      </c>
      <c r="E183" s="34" t="s">
        <v>196</v>
      </c>
      <c r="F183" s="108"/>
      <c r="G183" s="109"/>
      <c r="H183" s="110"/>
      <c r="I183" s="110"/>
      <c r="J183" s="110"/>
      <c r="L183" s="22"/>
      <c r="M183" s="5"/>
      <c r="N183" s="5"/>
      <c r="O183" s="5"/>
      <c r="P183" s="134" t="str">
        <f>IF(AND(F183="Si",G183&lt;&gt;""),COUNTIF($G$4:G183,G183)&amp;G183,(IF(F183="No",COUNTIF($F$4:F183,"No")&amp;"No aplica",IF(Q183="","",COUNTIF($Q$5:Q183,"No reporta estado")&amp;Q183))))</f>
        <v>164No reporta estado</v>
      </c>
      <c r="Q183" s="132" t="str">
        <f t="shared" si="3"/>
        <v>No reporta estado</v>
      </c>
    </row>
    <row r="184" spans="2:17" ht="77.25" hidden="1" customHeight="1" thickBot="1">
      <c r="B184" s="14"/>
      <c r="C184" s="34" t="s">
        <v>178</v>
      </c>
      <c r="D184" s="34" t="s">
        <v>192</v>
      </c>
      <c r="E184" s="34" t="s">
        <v>197</v>
      </c>
      <c r="F184" s="108"/>
      <c r="G184" s="109"/>
      <c r="H184" s="110"/>
      <c r="I184" s="110"/>
      <c r="J184" s="110"/>
      <c r="L184" s="22"/>
      <c r="M184" s="5"/>
      <c r="N184" s="5"/>
      <c r="O184" s="5"/>
      <c r="P184" s="134" t="str">
        <f>IF(AND(F184="Si",G184&lt;&gt;""),COUNTIF($G$4:G184,G184)&amp;G184,(IF(F184="No",COUNTIF($F$4:F184,"No")&amp;"No aplica",IF(Q184="","",COUNTIF($Q$5:Q184,"No reporta estado")&amp;Q184))))</f>
        <v>165No reporta estado</v>
      </c>
      <c r="Q184" s="132" t="str">
        <f t="shared" si="3"/>
        <v>No reporta estado</v>
      </c>
    </row>
    <row r="185" spans="2:17" ht="77.25" customHeight="1" thickBot="1">
      <c r="B185" s="14"/>
      <c r="C185" s="34" t="s">
        <v>198</v>
      </c>
      <c r="D185" s="34" t="s">
        <v>199</v>
      </c>
      <c r="E185" s="34" t="s">
        <v>309</v>
      </c>
      <c r="F185" s="108"/>
      <c r="G185" s="109"/>
      <c r="H185" s="110"/>
      <c r="I185" s="110"/>
      <c r="J185" s="110"/>
      <c r="L185" s="22"/>
      <c r="M185" s="5"/>
      <c r="N185" s="5"/>
      <c r="O185" s="5"/>
      <c r="P185" s="134" t="str">
        <f>IF(AND(F185="Si",G185&lt;&gt;""),COUNTIF($G$4:G185,G185)&amp;G185,(IF(F185="No",COUNTIF($F$4:F185,"No")&amp;"No aplica",IF(Q185="","",COUNTIF($Q$5:Q185,"No reporta estado")&amp;Q185))))</f>
        <v>166No reporta estado</v>
      </c>
      <c r="Q185" s="132" t="str">
        <f t="shared" si="3"/>
        <v>No reporta estado</v>
      </c>
    </row>
    <row r="186" spans="2:17" ht="77.25" customHeight="1" thickBot="1">
      <c r="B186" s="14"/>
      <c r="C186" s="34" t="s">
        <v>198</v>
      </c>
      <c r="D186" s="34" t="s">
        <v>199</v>
      </c>
      <c r="E186" s="34" t="s">
        <v>310</v>
      </c>
      <c r="F186" s="108"/>
      <c r="G186" s="109"/>
      <c r="H186" s="110"/>
      <c r="I186" s="110"/>
      <c r="J186" s="110"/>
      <c r="L186" s="22"/>
      <c r="M186" s="5"/>
      <c r="N186" s="5"/>
      <c r="O186" s="5"/>
      <c r="P186" s="134" t="str">
        <f>IF(AND(F186="Si",G186&lt;&gt;""),COUNTIF($G$4:G186,G186)&amp;G186,(IF(F186="No",COUNTIF($F$4:F186,"No")&amp;"No aplica",IF(Q186="","",COUNTIF($Q$5:Q186,"No reporta estado")&amp;Q186))))</f>
        <v>167No reporta estado</v>
      </c>
      <c r="Q186" s="132" t="str">
        <f t="shared" si="3"/>
        <v>No reporta estado</v>
      </c>
    </row>
    <row r="187" spans="2:17" ht="77.25" customHeight="1" thickBot="1">
      <c r="B187" s="14"/>
      <c r="C187" s="34" t="s">
        <v>198</v>
      </c>
      <c r="D187" s="34" t="s">
        <v>199</v>
      </c>
      <c r="E187" s="34" t="s">
        <v>311</v>
      </c>
      <c r="F187" s="108"/>
      <c r="G187" s="109"/>
      <c r="H187" s="110"/>
      <c r="I187" s="110"/>
      <c r="J187" s="110"/>
      <c r="L187" s="22"/>
      <c r="M187" s="5"/>
      <c r="N187" s="5"/>
      <c r="O187" s="5"/>
      <c r="P187" s="134" t="str">
        <f>IF(AND(F187="Si",G187&lt;&gt;""),COUNTIF($G$4:G187,G187)&amp;G187,(IF(F187="No",COUNTIF($F$4:F187,"No")&amp;"No aplica",IF(Q187="","",COUNTIF($Q$5:Q187,"No reporta estado")&amp;Q187))))</f>
        <v>168No reporta estado</v>
      </c>
      <c r="Q187" s="132" t="str">
        <f t="shared" si="3"/>
        <v>No reporta estado</v>
      </c>
    </row>
    <row r="188" spans="2:17" ht="77.25" customHeight="1" thickBot="1">
      <c r="B188" s="14"/>
      <c r="C188" s="34" t="s">
        <v>198</v>
      </c>
      <c r="D188" s="34" t="s">
        <v>199</v>
      </c>
      <c r="E188" s="34" t="s">
        <v>200</v>
      </c>
      <c r="F188" s="108"/>
      <c r="G188" s="109"/>
      <c r="H188" s="110"/>
      <c r="I188" s="110"/>
      <c r="J188" s="110"/>
      <c r="L188" s="22"/>
      <c r="M188" s="5"/>
      <c r="N188" s="5"/>
      <c r="O188" s="5"/>
      <c r="P188" s="134" t="str">
        <f>IF(AND(F188="Si",G188&lt;&gt;""),COUNTIF($G$4:G188,G188)&amp;G188,(IF(F188="No",COUNTIF($F$4:F188,"No")&amp;"No aplica",IF(Q188="","",COUNTIF($Q$5:Q188,"No reporta estado")&amp;Q188))))</f>
        <v>169No reporta estado</v>
      </c>
      <c r="Q188" s="132" t="str">
        <f t="shared" si="3"/>
        <v>No reporta estado</v>
      </c>
    </row>
    <row r="189" spans="2:17" ht="77.25" customHeight="1" thickBot="1">
      <c r="B189" s="14"/>
      <c r="C189" s="34" t="s">
        <v>198</v>
      </c>
      <c r="D189" s="34" t="s">
        <v>199</v>
      </c>
      <c r="E189" s="34" t="s">
        <v>201</v>
      </c>
      <c r="F189" s="108"/>
      <c r="G189" s="109"/>
      <c r="H189" s="110"/>
      <c r="I189" s="110"/>
      <c r="J189" s="110"/>
      <c r="L189" s="22"/>
      <c r="M189" s="5"/>
      <c r="N189" s="5"/>
      <c r="O189" s="5"/>
      <c r="P189" s="134" t="str">
        <f>IF(AND(F189="Si",G189&lt;&gt;""),COUNTIF($G$4:G189,G189)&amp;G189,(IF(F189="No",COUNTIF($F$4:F189,"No")&amp;"No aplica",IF(Q189="","",COUNTIF($Q$5:Q189,"No reporta estado")&amp;Q189))))</f>
        <v>170No reporta estado</v>
      </c>
      <c r="Q189" s="132" t="str">
        <f t="shared" si="3"/>
        <v>No reporta estado</v>
      </c>
    </row>
    <row r="190" spans="2:17" ht="77.25" customHeight="1" thickBot="1">
      <c r="B190" s="14"/>
      <c r="C190" s="34" t="s">
        <v>198</v>
      </c>
      <c r="D190" s="34" t="s">
        <v>202</v>
      </c>
      <c r="E190" s="34" t="s">
        <v>203</v>
      </c>
      <c r="F190" s="108"/>
      <c r="G190" s="109"/>
      <c r="H190" s="110"/>
      <c r="I190" s="110"/>
      <c r="J190" s="110"/>
      <c r="L190" s="22"/>
      <c r="M190" s="5"/>
      <c r="N190" s="5"/>
      <c r="O190" s="5"/>
      <c r="P190" s="134" t="str">
        <f>IF(AND(F190="Si",G190&lt;&gt;""),COUNTIF($G$4:G190,G190)&amp;G190,(IF(F190="No",COUNTIF($F$4:F190,"No")&amp;"No aplica",IF(Q190="","",COUNTIF($Q$5:Q190,"No reporta estado")&amp;Q190))))</f>
        <v>171No reporta estado</v>
      </c>
      <c r="Q190" s="132" t="str">
        <f t="shared" si="3"/>
        <v>No reporta estado</v>
      </c>
    </row>
    <row r="191" spans="2:17" ht="77.25" customHeight="1" thickBot="1">
      <c r="B191" s="14"/>
      <c r="C191" s="34" t="s">
        <v>198</v>
      </c>
      <c r="D191" s="34" t="s">
        <v>202</v>
      </c>
      <c r="E191" s="34" t="s">
        <v>204</v>
      </c>
      <c r="F191" s="108"/>
      <c r="G191" s="109"/>
      <c r="H191" s="110"/>
      <c r="I191" s="110"/>
      <c r="J191" s="110"/>
      <c r="K191" s="28"/>
      <c r="L191" s="5"/>
      <c r="M191" s="5"/>
      <c r="N191" s="5"/>
      <c r="O191" s="5"/>
      <c r="P191" s="134" t="str">
        <f>IF(AND(F191="Si",G191&lt;&gt;""),COUNTIF($G$4:G191,G191)&amp;G191,(IF(F191="No",COUNTIF($F$4:F191,"No")&amp;"No aplica",IF(Q191="","",COUNTIF($Q$5:Q191,"No reporta estado")&amp;Q191))))</f>
        <v>172No reporta estado</v>
      </c>
      <c r="Q191" s="132" t="str">
        <f t="shared" si="3"/>
        <v>No reporta estado</v>
      </c>
    </row>
    <row r="192" spans="2:17" ht="77.25" customHeight="1" thickBot="1">
      <c r="B192" s="14"/>
      <c r="C192" s="34" t="s">
        <v>198</v>
      </c>
      <c r="D192" s="34" t="s">
        <v>205</v>
      </c>
      <c r="E192" s="34" t="s">
        <v>206</v>
      </c>
      <c r="F192" s="108"/>
      <c r="G192" s="109"/>
      <c r="H192" s="110"/>
      <c r="I192" s="110"/>
      <c r="J192" s="110"/>
      <c r="K192" s="28"/>
      <c r="L192" s="5"/>
      <c r="M192" s="5"/>
      <c r="N192" s="5"/>
      <c r="O192" s="5"/>
      <c r="P192" s="134" t="str">
        <f>IF(AND(F192="Si",G192&lt;&gt;""),COUNTIF($G$4:G192,G192)&amp;G192,(IF(F192="No",COUNTIF($F$4:F192,"No")&amp;"No aplica",IF(Q192="","",COUNTIF($Q$5:Q192,"No reporta estado")&amp;Q192))))</f>
        <v>173No reporta estado</v>
      </c>
      <c r="Q192" s="132" t="str">
        <f t="shared" si="3"/>
        <v>No reporta estado</v>
      </c>
    </row>
    <row r="193" spans="1:17" ht="77.25" customHeight="1" thickBot="1">
      <c r="B193" s="14"/>
      <c r="C193" s="34" t="s">
        <v>198</v>
      </c>
      <c r="D193" s="34" t="s">
        <v>205</v>
      </c>
      <c r="E193" s="34" t="s">
        <v>207</v>
      </c>
      <c r="F193" s="108"/>
      <c r="G193" s="109"/>
      <c r="H193" s="110"/>
      <c r="I193" s="110"/>
      <c r="J193" s="110"/>
      <c r="K193" s="28"/>
      <c r="L193" s="5"/>
      <c r="M193" s="5"/>
      <c r="N193" s="5"/>
      <c r="O193" s="5"/>
      <c r="P193" s="134" t="str">
        <f>IF(AND(F193="Si",G193&lt;&gt;""),COUNTIF($G$4:G193,G193)&amp;G193,(IF(F193="No",COUNTIF($F$4:F193,"No")&amp;"No aplica",IF(Q193="","",COUNTIF($Q$5:Q193,"No reporta estado")&amp;Q193))))</f>
        <v>174No reporta estado</v>
      </c>
      <c r="Q193" s="132" t="str">
        <f t="shared" si="3"/>
        <v>No reporta estado</v>
      </c>
    </row>
    <row r="194" spans="1:17" ht="77.25" customHeight="1" thickBot="1">
      <c r="B194" s="14"/>
      <c r="C194" s="34" t="s">
        <v>198</v>
      </c>
      <c r="D194" s="34" t="s">
        <v>205</v>
      </c>
      <c r="E194" s="34" t="s">
        <v>208</v>
      </c>
      <c r="F194" s="108"/>
      <c r="G194" s="109"/>
      <c r="H194" s="110"/>
      <c r="I194" s="110"/>
      <c r="J194" s="110"/>
      <c r="K194" s="28"/>
      <c r="L194" s="5"/>
      <c r="M194" s="5"/>
      <c r="N194" s="5"/>
      <c r="O194" s="5"/>
      <c r="P194" s="134" t="str">
        <f>IF(AND(F194="Si",G194&lt;&gt;""),COUNTIF($G$4:G194,G194)&amp;G194,(IF(F194="No",COUNTIF($F$4:F194,"No")&amp;"No aplica",IF(Q194="","",COUNTIF($Q$5:Q194,"No reporta estado")&amp;Q194))))</f>
        <v>175No reporta estado</v>
      </c>
      <c r="Q194" s="132" t="str">
        <f t="shared" si="3"/>
        <v>No reporta estado</v>
      </c>
    </row>
    <row r="195" spans="1:17" ht="77.25" customHeight="1" thickBot="1">
      <c r="B195" s="14"/>
      <c r="C195" s="34" t="s">
        <v>198</v>
      </c>
      <c r="D195" s="34" t="s">
        <v>209</v>
      </c>
      <c r="E195" s="34" t="s">
        <v>210</v>
      </c>
      <c r="F195" s="108"/>
      <c r="G195" s="109"/>
      <c r="H195" s="110"/>
      <c r="I195" s="110"/>
      <c r="J195" s="110"/>
      <c r="K195" s="28"/>
      <c r="L195" s="5"/>
      <c r="M195" s="5"/>
      <c r="N195" s="5"/>
      <c r="O195" s="5"/>
      <c r="P195" s="134" t="str">
        <f>IF(AND(F195="Si",G195&lt;&gt;""),COUNTIF($G$4:G195,G195)&amp;G195,(IF(F195="No",COUNTIF($F$4:F195,"No")&amp;"No aplica",IF(Q195="","",COUNTIF($Q$5:Q195,"No reporta estado")&amp;Q195))))</f>
        <v>176No reporta estado</v>
      </c>
      <c r="Q195" s="132" t="str">
        <f t="shared" si="3"/>
        <v>No reporta estado</v>
      </c>
    </row>
    <row r="196" spans="1:17" ht="77.25" customHeight="1" thickBot="1">
      <c r="B196" s="14"/>
      <c r="C196" s="34" t="s">
        <v>198</v>
      </c>
      <c r="D196" s="34" t="s">
        <v>209</v>
      </c>
      <c r="E196" s="34" t="s">
        <v>211</v>
      </c>
      <c r="F196" s="108"/>
      <c r="G196" s="109"/>
      <c r="H196" s="110"/>
      <c r="I196" s="110"/>
      <c r="J196" s="110"/>
      <c r="K196" s="28"/>
      <c r="L196" s="5"/>
      <c r="M196" s="5"/>
      <c r="N196" s="5"/>
      <c r="O196" s="5"/>
      <c r="P196" s="134" t="str">
        <f>IF(AND(F196="Si",G196&lt;&gt;""),COUNTIF($G$4:G196,G196)&amp;G196,(IF(F196="No",COUNTIF($F$4:F196,"No")&amp;"No aplica",IF(Q196="","",COUNTIF($Q$5:Q196,"No reporta estado")&amp;Q196))))</f>
        <v>177No reporta estado</v>
      </c>
      <c r="Q196" s="132" t="str">
        <f t="shared" ref="Q196:Q199" si="4">+IF(AND(G196="",F196=""),"No reporta estado",IF(AND(G196="",F196="Si"),"No reporta estado",""))</f>
        <v>No reporta estado</v>
      </c>
    </row>
    <row r="197" spans="1:17" ht="77.25" customHeight="1" thickBot="1">
      <c r="B197" s="14"/>
      <c r="C197" s="34" t="s">
        <v>198</v>
      </c>
      <c r="D197" s="34" t="s">
        <v>212</v>
      </c>
      <c r="E197" s="34" t="s">
        <v>213</v>
      </c>
      <c r="F197" s="108"/>
      <c r="G197" s="109"/>
      <c r="H197" s="110"/>
      <c r="I197" s="110"/>
      <c r="J197" s="110"/>
      <c r="K197" s="28"/>
      <c r="L197" s="5"/>
      <c r="M197" s="5"/>
      <c r="N197" s="5"/>
      <c r="O197" s="5"/>
      <c r="P197" s="134" t="str">
        <f>IF(AND(F197="Si",G197&lt;&gt;""),COUNTIF($G$4:G197,G197)&amp;G197,(IF(F197="No",COUNTIF($F$4:F197,"No")&amp;"No aplica",IF(Q197="","",COUNTIF($Q$5:Q197,"No reporta estado")&amp;Q197))))</f>
        <v>178No reporta estado</v>
      </c>
      <c r="Q197" s="132" t="str">
        <f t="shared" si="4"/>
        <v>No reporta estado</v>
      </c>
    </row>
    <row r="198" spans="1:17" ht="77.25" customHeight="1" thickBot="1">
      <c r="B198" s="14"/>
      <c r="C198" s="34" t="s">
        <v>198</v>
      </c>
      <c r="D198" s="34" t="s">
        <v>212</v>
      </c>
      <c r="E198" s="34" t="s">
        <v>214</v>
      </c>
      <c r="F198" s="108"/>
      <c r="G198" s="109"/>
      <c r="H198" s="110"/>
      <c r="I198" s="110"/>
      <c r="J198" s="110"/>
      <c r="K198" s="28"/>
      <c r="L198" s="5"/>
      <c r="M198" s="5"/>
      <c r="N198" s="5"/>
      <c r="O198" s="5"/>
      <c r="P198" s="134" t="str">
        <f>IF(AND(F198="Si",G198&lt;&gt;""),COUNTIF($G$4:G198,G198)&amp;G198,(IF(F198="No",COUNTIF($F$4:F198,"No")&amp;"No aplica",IF(Q198="","",COUNTIF($Q$5:Q198,"No reporta estado")&amp;Q198))))</f>
        <v>179No reporta estado</v>
      </c>
      <c r="Q198" s="132" t="str">
        <f t="shared" si="4"/>
        <v>No reporta estado</v>
      </c>
    </row>
    <row r="199" spans="1:17" ht="77.25" customHeight="1" thickBot="1">
      <c r="B199" s="14"/>
      <c r="C199" s="34" t="s">
        <v>198</v>
      </c>
      <c r="D199" s="34" t="s">
        <v>212</v>
      </c>
      <c r="E199" s="34" t="s">
        <v>215</v>
      </c>
      <c r="F199" s="108"/>
      <c r="G199" s="109"/>
      <c r="H199" s="110"/>
      <c r="I199" s="110"/>
      <c r="J199" s="110"/>
      <c r="K199" s="28"/>
      <c r="L199" s="5"/>
      <c r="M199" s="5"/>
      <c r="N199" s="5"/>
      <c r="O199" s="5"/>
      <c r="P199" s="134" t="str">
        <f>IF(AND(F199="Si",G199&lt;&gt;""),COUNTIF($G$4:G199,G199)&amp;G199,(IF(F199="No",COUNTIF($F$4:F199,"No")&amp;"No aplica",IF(Q199="","",COUNTIF($Q$5:Q199,"No reporta estado")&amp;Q199))))</f>
        <v>180No reporta estado</v>
      </c>
      <c r="Q199" s="132" t="str">
        <f t="shared" si="4"/>
        <v>No reporta estado</v>
      </c>
    </row>
    <row r="200" spans="1:17" ht="19" thickBot="1">
      <c r="B200" s="29"/>
      <c r="C200" s="30"/>
      <c r="D200" s="30"/>
      <c r="E200" s="30"/>
      <c r="F200" s="31"/>
      <c r="G200" s="32"/>
      <c r="H200" s="78"/>
      <c r="I200" s="78"/>
      <c r="J200" s="78"/>
      <c r="K200" s="33"/>
      <c r="P200" s="134" t="str">
        <f>IF(AND(F200="Si",G200&lt;&gt;""),COUNTIF($G$4:G200,G200)&amp;G200,(IF(F200="No",COUNTIF($F$4:F200,"No")&amp;"No aplica",IF(Q200="","",COUNTIF($Q$5:Q200,"No reporta estado")&amp;Q200))))</f>
        <v/>
      </c>
    </row>
    <row r="201" spans="1:17" ht="19" thickTop="1">
      <c r="A201" s="129"/>
      <c r="B201" s="8"/>
    </row>
    <row r="202" spans="1:17">
      <c r="A202" s="129"/>
      <c r="B202" s="8"/>
    </row>
    <row r="203" spans="1:17">
      <c r="A203" s="129"/>
      <c r="B203" s="8"/>
    </row>
    <row r="204" spans="1:17">
      <c r="A204" s="129"/>
      <c r="B204" s="8"/>
    </row>
    <row r="205" spans="1:17">
      <c r="A205" s="129"/>
      <c r="B205" s="8"/>
    </row>
    <row r="206" spans="1:17">
      <c r="A206" s="129"/>
      <c r="B206" s="8"/>
    </row>
    <row r="207" spans="1:17">
      <c r="A207" s="129"/>
      <c r="B207" s="8"/>
      <c r="G207" s="16"/>
      <c r="H207" s="16"/>
      <c r="I207" s="16"/>
      <c r="J207" s="16"/>
      <c r="K207" s="16"/>
      <c r="L207" s="16"/>
      <c r="M207" s="16"/>
      <c r="N207" s="16"/>
      <c r="O207" s="16"/>
      <c r="P207" s="135"/>
      <c r="Q207" s="135"/>
    </row>
    <row r="208" spans="1:17">
      <c r="A208" s="129"/>
      <c r="B208" s="8"/>
      <c r="G208" s="16"/>
      <c r="H208" s="16"/>
      <c r="I208" s="16"/>
      <c r="J208" s="16"/>
      <c r="K208" s="16"/>
      <c r="L208" s="16"/>
      <c r="M208" s="16"/>
      <c r="N208" s="16"/>
      <c r="O208" s="16"/>
      <c r="P208" s="135"/>
      <c r="Q208" s="135"/>
    </row>
    <row r="209" spans="1:2">
      <c r="A209" s="129"/>
      <c r="B209" s="8"/>
    </row>
    <row r="210" spans="1:2">
      <c r="A210" s="129"/>
      <c r="B210" s="8"/>
    </row>
    <row r="211" spans="1:2">
      <c r="A211" s="129"/>
      <c r="B211" s="8"/>
    </row>
    <row r="212" spans="1:2">
      <c r="A212" s="129"/>
      <c r="B212" s="8"/>
    </row>
    <row r="213" spans="1:2">
      <c r="A213" s="129"/>
      <c r="B213" s="8"/>
    </row>
    <row r="214" spans="1:2">
      <c r="A214" s="129"/>
      <c r="B214" s="8"/>
    </row>
    <row r="215" spans="1:2">
      <c r="A215" s="129"/>
      <c r="B215" s="8"/>
    </row>
    <row r="216" spans="1:2">
      <c r="A216" s="129"/>
      <c r="B216" s="8"/>
    </row>
    <row r="217" spans="1:2">
      <c r="A217" s="129"/>
      <c r="B217" s="8"/>
    </row>
    <row r="218" spans="1:2">
      <c r="A218" s="129"/>
      <c r="B218" s="8"/>
    </row>
    <row r="219" spans="1:2">
      <c r="A219" s="129"/>
      <c r="B219" s="8"/>
    </row>
    <row r="220" spans="1:2">
      <c r="A220" s="129"/>
      <c r="B220" s="8"/>
    </row>
    <row r="221" spans="1:2">
      <c r="A221" s="129"/>
      <c r="B221" s="8"/>
    </row>
    <row r="222" spans="1:2">
      <c r="A222" s="129"/>
      <c r="B222" s="8"/>
    </row>
    <row r="223" spans="1:2">
      <c r="A223" s="129"/>
      <c r="B223" s="8"/>
    </row>
    <row r="224" spans="1:2">
      <c r="A224" s="129"/>
      <c r="B224" s="8"/>
    </row>
    <row r="225" spans="1:2">
      <c r="A225" s="129"/>
      <c r="B225" s="8"/>
    </row>
    <row r="226" spans="1:2">
      <c r="A226" s="129"/>
      <c r="B226" s="8"/>
    </row>
    <row r="227" spans="1:2">
      <c r="A227" s="129"/>
      <c r="B227" s="8"/>
    </row>
    <row r="228" spans="1:2">
      <c r="A228" s="129"/>
      <c r="B228" s="8"/>
    </row>
    <row r="229" spans="1:2">
      <c r="A229" s="129"/>
      <c r="B229" s="8"/>
    </row>
    <row r="230" spans="1:2">
      <c r="A230" s="129"/>
      <c r="B230" s="8"/>
    </row>
    <row r="231" spans="1:2">
      <c r="A231" s="129"/>
      <c r="B231" s="8"/>
    </row>
    <row r="232" spans="1:2">
      <c r="A232" s="129"/>
      <c r="B232" s="8"/>
    </row>
    <row r="233" spans="1:2">
      <c r="A233" s="129"/>
      <c r="B233" s="8"/>
    </row>
    <row r="234" spans="1:2">
      <c r="A234" s="129"/>
      <c r="B234" s="8"/>
    </row>
    <row r="235" spans="1:2">
      <c r="A235" s="129"/>
      <c r="B235" s="8"/>
    </row>
    <row r="236" spans="1:2">
      <c r="A236" s="129"/>
      <c r="B236" s="8"/>
    </row>
    <row r="237" spans="1:2">
      <c r="A237" s="129"/>
      <c r="B237" s="8"/>
    </row>
    <row r="238" spans="1:2">
      <c r="A238" s="129"/>
      <c r="B238" s="8"/>
    </row>
    <row r="239" spans="1:2">
      <c r="A239" s="129"/>
      <c r="B239" s="8"/>
    </row>
    <row r="240" spans="1:2">
      <c r="A240" s="129"/>
      <c r="B240" s="8"/>
    </row>
    <row r="241" spans="1:2">
      <c r="A241" s="129"/>
      <c r="B241" s="8"/>
    </row>
    <row r="242" spans="1:2">
      <c r="A242" s="129"/>
      <c r="B242" s="8"/>
    </row>
    <row r="243" spans="1:2">
      <c r="A243" s="129"/>
      <c r="B243" s="8"/>
    </row>
    <row r="244" spans="1:2">
      <c r="A244" s="129"/>
      <c r="B244" s="8"/>
    </row>
    <row r="245" spans="1:2">
      <c r="A245" s="129"/>
      <c r="B245" s="8"/>
    </row>
    <row r="246" spans="1:2">
      <c r="A246" s="129"/>
      <c r="B246" s="8"/>
    </row>
    <row r="247" spans="1:2">
      <c r="A247" s="129"/>
      <c r="B247" s="8"/>
    </row>
    <row r="248" spans="1:2">
      <c r="A248" s="129"/>
      <c r="B248" s="8"/>
    </row>
    <row r="249" spans="1:2">
      <c r="A249" s="129"/>
      <c r="B249" s="8"/>
    </row>
    <row r="250" spans="1:2">
      <c r="A250" s="129"/>
      <c r="B250" s="8"/>
    </row>
    <row r="251" spans="1:2">
      <c r="A251" s="129"/>
      <c r="B251" s="8"/>
    </row>
    <row r="252" spans="1:2">
      <c r="A252" s="129"/>
      <c r="B252" s="8"/>
    </row>
    <row r="253" spans="1:2">
      <c r="A253" s="129"/>
      <c r="B253" s="8"/>
    </row>
    <row r="254" spans="1:2">
      <c r="A254" s="129"/>
      <c r="B254" s="8"/>
    </row>
    <row r="255" spans="1:2">
      <c r="A255" s="129"/>
      <c r="B255" s="8"/>
    </row>
    <row r="256" spans="1:2">
      <c r="A256" s="129"/>
      <c r="B256" s="8"/>
    </row>
    <row r="257" spans="1:2">
      <c r="A257" s="129"/>
      <c r="B257" s="8"/>
    </row>
    <row r="258" spans="1:2">
      <c r="A258" s="129"/>
      <c r="B258" s="8"/>
    </row>
    <row r="259" spans="1:2">
      <c r="A259" s="129"/>
      <c r="B259" s="8"/>
    </row>
    <row r="260" spans="1:2">
      <c r="A260" s="129"/>
      <c r="B260" s="8"/>
    </row>
    <row r="261" spans="1:2">
      <c r="A261" s="129"/>
      <c r="B261" s="8"/>
    </row>
    <row r="262" spans="1:2">
      <c r="A262" s="129"/>
      <c r="B262" s="8"/>
    </row>
    <row r="263" spans="1:2">
      <c r="A263" s="129"/>
      <c r="B263" s="8"/>
    </row>
    <row r="264" spans="1:2">
      <c r="A264" s="129"/>
      <c r="B264" s="8"/>
    </row>
    <row r="265" spans="1:2">
      <c r="A265" s="129"/>
      <c r="B265" s="8"/>
    </row>
    <row r="266" spans="1:2">
      <c r="A266" s="129"/>
      <c r="B266" s="8"/>
    </row>
    <row r="267" spans="1:2">
      <c r="A267" s="129"/>
      <c r="B267" s="8"/>
    </row>
    <row r="268" spans="1:2">
      <c r="A268" s="129"/>
      <c r="B268" s="8"/>
    </row>
    <row r="269" spans="1:2">
      <c r="A269" s="129"/>
      <c r="B269" s="8"/>
    </row>
    <row r="270" spans="1:2">
      <c r="A270" s="129"/>
      <c r="B270" s="8"/>
    </row>
    <row r="271" spans="1:2">
      <c r="A271" s="129"/>
      <c r="B271" s="8"/>
    </row>
    <row r="272" spans="1:2">
      <c r="A272" s="129"/>
      <c r="B272" s="8"/>
    </row>
    <row r="273" spans="1:2">
      <c r="A273" s="129"/>
      <c r="B273" s="8"/>
    </row>
    <row r="274" spans="1:2">
      <c r="A274" s="129"/>
      <c r="B274" s="8"/>
    </row>
    <row r="275" spans="1:2">
      <c r="A275" s="129"/>
      <c r="B275" s="8"/>
    </row>
    <row r="276" spans="1:2">
      <c r="A276" s="129"/>
      <c r="B276" s="8"/>
    </row>
    <row r="277" spans="1:2">
      <c r="A277" s="129"/>
      <c r="B277" s="8"/>
    </row>
    <row r="278" spans="1:2">
      <c r="A278" s="129"/>
      <c r="B278" s="8"/>
    </row>
    <row r="279" spans="1:2">
      <c r="A279" s="129"/>
      <c r="B279" s="8"/>
    </row>
    <row r="280" spans="1:2">
      <c r="A280" s="129"/>
      <c r="B280" s="8"/>
    </row>
    <row r="281" spans="1:2">
      <c r="A281" s="129"/>
      <c r="B281" s="8"/>
    </row>
    <row r="282" spans="1:2">
      <c r="A282" s="129"/>
      <c r="B282" s="8"/>
    </row>
    <row r="283" spans="1:2">
      <c r="A283" s="129"/>
      <c r="B283" s="8"/>
    </row>
    <row r="284" spans="1:2">
      <c r="A284" s="129"/>
      <c r="B284" s="8"/>
    </row>
    <row r="285" spans="1:2">
      <c r="A285" s="129"/>
      <c r="B285" s="8"/>
    </row>
    <row r="286" spans="1:2">
      <c r="A286" s="129"/>
      <c r="B286" s="8"/>
    </row>
    <row r="287" spans="1:2">
      <c r="A287" s="129"/>
      <c r="B287" s="8"/>
    </row>
    <row r="288" spans="1:2">
      <c r="A288" s="129"/>
      <c r="B288" s="8"/>
    </row>
    <row r="289" spans="1:2">
      <c r="A289" s="129"/>
      <c r="B289" s="8"/>
    </row>
    <row r="290" spans="1:2">
      <c r="A290" s="129"/>
      <c r="B290" s="8"/>
    </row>
    <row r="291" spans="1:2">
      <c r="A291" s="129"/>
      <c r="B291" s="8"/>
    </row>
    <row r="292" spans="1:2">
      <c r="A292" s="129"/>
      <c r="B292" s="8"/>
    </row>
    <row r="293" spans="1:2">
      <c r="A293" s="129"/>
      <c r="B293" s="8"/>
    </row>
    <row r="294" spans="1:2">
      <c r="A294" s="129"/>
      <c r="B294" s="8"/>
    </row>
    <row r="295" spans="1:2">
      <c r="A295" s="129"/>
      <c r="B295" s="8"/>
    </row>
    <row r="296" spans="1:2">
      <c r="A296" s="129"/>
      <c r="B296" s="8"/>
    </row>
    <row r="297" spans="1:2">
      <c r="A297" s="129"/>
      <c r="B297" s="8"/>
    </row>
    <row r="298" spans="1:2">
      <c r="A298" s="129"/>
      <c r="B298" s="8"/>
    </row>
    <row r="299" spans="1:2">
      <c r="A299" s="129"/>
      <c r="B299" s="8"/>
    </row>
    <row r="300" spans="1:2">
      <c r="A300" s="129"/>
      <c r="B300" s="8"/>
    </row>
    <row r="301" spans="1:2">
      <c r="A301" s="129"/>
      <c r="B301" s="8"/>
    </row>
    <row r="302" spans="1:2">
      <c r="A302" s="129"/>
      <c r="B302" s="8"/>
    </row>
    <row r="303" spans="1:2">
      <c r="A303" s="129"/>
      <c r="B303" s="8"/>
    </row>
    <row r="304" spans="1:2">
      <c r="A304" s="129"/>
      <c r="B304" s="8"/>
    </row>
    <row r="305" spans="1:2">
      <c r="A305" s="129"/>
      <c r="B305" s="8"/>
    </row>
    <row r="306" spans="1:2">
      <c r="A306" s="129"/>
      <c r="B306" s="8"/>
    </row>
    <row r="307" spans="1:2">
      <c r="A307" s="129"/>
      <c r="B307" s="8"/>
    </row>
    <row r="308" spans="1:2">
      <c r="A308" s="129"/>
      <c r="B308" s="8"/>
    </row>
    <row r="309" spans="1:2">
      <c r="A309" s="129"/>
      <c r="B309" s="8"/>
    </row>
    <row r="310" spans="1:2">
      <c r="A310" s="129"/>
      <c r="B310" s="8"/>
    </row>
    <row r="311" spans="1:2">
      <c r="A311" s="129"/>
      <c r="B311" s="8"/>
    </row>
    <row r="312" spans="1:2">
      <c r="A312" s="129"/>
      <c r="B312" s="8"/>
    </row>
    <row r="313" spans="1:2">
      <c r="A313" s="129"/>
      <c r="B313" s="8"/>
    </row>
    <row r="314" spans="1:2">
      <c r="A314" s="129"/>
      <c r="B314" s="8"/>
    </row>
    <row r="315" spans="1:2">
      <c r="A315" s="129"/>
      <c r="B315" s="8"/>
    </row>
    <row r="316" spans="1:2">
      <c r="A316" s="129"/>
      <c r="B316" s="8"/>
    </row>
    <row r="317" spans="1:2">
      <c r="A317" s="129"/>
      <c r="B317" s="8"/>
    </row>
    <row r="318" spans="1:2">
      <c r="A318" s="129"/>
      <c r="B318" s="8"/>
    </row>
    <row r="319" spans="1:2">
      <c r="A319" s="129"/>
      <c r="B319" s="8"/>
    </row>
    <row r="320" spans="1:2">
      <c r="A320" s="129"/>
      <c r="B320" s="8"/>
    </row>
    <row r="321" spans="1:2">
      <c r="A321" s="129"/>
      <c r="B321" s="8"/>
    </row>
    <row r="322" spans="1:2">
      <c r="A322" s="129"/>
      <c r="B322" s="8"/>
    </row>
    <row r="323" spans="1:2">
      <c r="A323" s="129"/>
      <c r="B323" s="8"/>
    </row>
    <row r="324" spans="1:2">
      <c r="A324" s="129"/>
      <c r="B324" s="8"/>
    </row>
    <row r="325" spans="1:2">
      <c r="A325" s="129"/>
      <c r="B325" s="8"/>
    </row>
    <row r="326" spans="1:2">
      <c r="A326" s="129"/>
      <c r="B326" s="8"/>
    </row>
    <row r="327" spans="1:2">
      <c r="A327" s="129"/>
      <c r="B327" s="8"/>
    </row>
    <row r="328" spans="1:2">
      <c r="A328" s="129"/>
      <c r="B328" s="8"/>
    </row>
    <row r="329" spans="1:2">
      <c r="A329" s="129"/>
      <c r="B329" s="8"/>
    </row>
    <row r="330" spans="1:2">
      <c r="A330" s="129"/>
      <c r="B330" s="8"/>
    </row>
    <row r="331" spans="1:2">
      <c r="A331" s="129"/>
      <c r="B331" s="8"/>
    </row>
    <row r="332" spans="1:2">
      <c r="A332" s="129"/>
      <c r="B332" s="8"/>
    </row>
    <row r="333" spans="1:2">
      <c r="A333" s="129"/>
      <c r="B333" s="8"/>
    </row>
    <row r="334" spans="1:2">
      <c r="A334" s="129"/>
      <c r="B334" s="8"/>
    </row>
    <row r="335" spans="1:2">
      <c r="A335" s="129"/>
      <c r="B335" s="8"/>
    </row>
    <row r="336" spans="1:2">
      <c r="A336" s="129"/>
      <c r="B336" s="8"/>
    </row>
    <row r="337" spans="1:2">
      <c r="A337" s="129"/>
      <c r="B337" s="8"/>
    </row>
    <row r="338" spans="1:2">
      <c r="A338" s="129"/>
      <c r="B338" s="8"/>
    </row>
    <row r="339" spans="1:2">
      <c r="A339" s="129"/>
      <c r="B339" s="8"/>
    </row>
    <row r="340" spans="1:2">
      <c r="A340" s="129"/>
      <c r="B340" s="8"/>
    </row>
    <row r="341" spans="1:2">
      <c r="A341" s="129"/>
      <c r="B341" s="8"/>
    </row>
    <row r="342" spans="1:2">
      <c r="A342" s="129"/>
      <c r="B342" s="8"/>
    </row>
    <row r="343" spans="1:2">
      <c r="A343" s="129"/>
      <c r="B343" s="8"/>
    </row>
    <row r="344" spans="1:2">
      <c r="A344" s="129"/>
      <c r="B344" s="8"/>
    </row>
    <row r="345" spans="1:2">
      <c r="A345" s="129"/>
      <c r="B345" s="8"/>
    </row>
    <row r="346" spans="1:2">
      <c r="A346" s="129"/>
      <c r="B346" s="8"/>
    </row>
    <row r="347" spans="1:2">
      <c r="A347" s="129"/>
      <c r="B347" s="8"/>
    </row>
    <row r="348" spans="1:2">
      <c r="A348" s="129"/>
      <c r="B348" s="8"/>
    </row>
    <row r="349" spans="1:2">
      <c r="A349" s="129"/>
      <c r="B349" s="8"/>
    </row>
    <row r="350" spans="1:2">
      <c r="A350" s="129"/>
      <c r="B350" s="8"/>
    </row>
    <row r="351" spans="1:2">
      <c r="A351" s="129"/>
      <c r="B351" s="8"/>
    </row>
    <row r="352" spans="1:2">
      <c r="A352" s="129"/>
      <c r="B352" s="8"/>
    </row>
    <row r="353" spans="1:2">
      <c r="A353" s="129"/>
      <c r="B353" s="8"/>
    </row>
    <row r="354" spans="1:2">
      <c r="A354" s="129"/>
      <c r="B354" s="8"/>
    </row>
    <row r="355" spans="1:2">
      <c r="A355" s="129"/>
      <c r="B355" s="8"/>
    </row>
    <row r="356" spans="1:2">
      <c r="A356" s="129"/>
      <c r="B356" s="8"/>
    </row>
    <row r="357" spans="1:2">
      <c r="A357" s="129"/>
      <c r="B357" s="8"/>
    </row>
    <row r="358" spans="1:2">
      <c r="A358" s="129"/>
      <c r="B358" s="8"/>
    </row>
    <row r="359" spans="1:2">
      <c r="A359" s="129"/>
      <c r="B359" s="8"/>
    </row>
    <row r="360" spans="1:2">
      <c r="A360" s="129"/>
      <c r="B360" s="8"/>
    </row>
    <row r="361" spans="1:2">
      <c r="A361" s="129"/>
      <c r="B361" s="8"/>
    </row>
    <row r="362" spans="1:2">
      <c r="A362" s="129"/>
      <c r="B362" s="8"/>
    </row>
    <row r="363" spans="1:2">
      <c r="A363" s="129"/>
      <c r="B363" s="8"/>
    </row>
    <row r="364" spans="1:2">
      <c r="A364" s="129"/>
      <c r="B364" s="8"/>
    </row>
    <row r="365" spans="1:2">
      <c r="A365" s="129"/>
      <c r="B365" s="8"/>
    </row>
    <row r="366" spans="1:2">
      <c r="A366" s="129"/>
      <c r="B366" s="8"/>
    </row>
    <row r="367" spans="1:2">
      <c r="A367" s="129"/>
      <c r="B367" s="8"/>
    </row>
    <row r="368" spans="1:2">
      <c r="A368" s="129"/>
      <c r="B368" s="8"/>
    </row>
    <row r="369" spans="1:2">
      <c r="A369" s="129"/>
      <c r="B369" s="8"/>
    </row>
    <row r="370" spans="1:2">
      <c r="A370" s="129"/>
      <c r="B370" s="8"/>
    </row>
    <row r="371" spans="1:2">
      <c r="A371" s="129"/>
      <c r="B371" s="8"/>
    </row>
    <row r="372" spans="1:2">
      <c r="A372" s="129"/>
      <c r="B372" s="8"/>
    </row>
    <row r="373" spans="1:2">
      <c r="A373" s="129"/>
      <c r="B373" s="8"/>
    </row>
    <row r="374" spans="1:2">
      <c r="A374" s="129"/>
      <c r="B374" s="8"/>
    </row>
    <row r="375" spans="1:2">
      <c r="A375" s="129"/>
      <c r="B375" s="8"/>
    </row>
    <row r="376" spans="1:2">
      <c r="A376" s="129"/>
      <c r="B376" s="8"/>
    </row>
    <row r="377" spans="1:2">
      <c r="A377" s="129"/>
      <c r="B377" s="8"/>
    </row>
    <row r="378" spans="1:2">
      <c r="A378" s="129"/>
      <c r="B378" s="8"/>
    </row>
    <row r="379" spans="1:2">
      <c r="A379" s="129"/>
      <c r="B379" s="8"/>
    </row>
    <row r="380" spans="1:2">
      <c r="A380" s="129"/>
      <c r="B380" s="8"/>
    </row>
    <row r="381" spans="1:2">
      <c r="A381" s="129"/>
      <c r="B381" s="8"/>
    </row>
    <row r="382" spans="1:2">
      <c r="A382" s="129"/>
      <c r="B382" s="8"/>
    </row>
    <row r="383" spans="1:2">
      <c r="A383" s="129"/>
      <c r="B383" s="8"/>
    </row>
    <row r="384" spans="1:2">
      <c r="A384" s="129"/>
      <c r="B384" s="8"/>
    </row>
    <row r="385" spans="1:2">
      <c r="A385" s="129"/>
      <c r="B385" s="8"/>
    </row>
    <row r="386" spans="1:2">
      <c r="A386" s="129"/>
      <c r="B386" s="8"/>
    </row>
    <row r="387" spans="1:2">
      <c r="A387" s="129"/>
      <c r="B387" s="8"/>
    </row>
    <row r="388" spans="1:2">
      <c r="A388" s="129"/>
      <c r="B388" s="8"/>
    </row>
    <row r="389" spans="1:2">
      <c r="A389" s="129"/>
      <c r="B389" s="8"/>
    </row>
    <row r="390" spans="1:2">
      <c r="A390" s="129"/>
      <c r="B390" s="8"/>
    </row>
    <row r="391" spans="1:2">
      <c r="A391" s="129"/>
      <c r="B391" s="8"/>
    </row>
    <row r="392" spans="1:2">
      <c r="A392" s="129"/>
      <c r="B392" s="8"/>
    </row>
    <row r="393" spans="1:2">
      <c r="A393" s="129"/>
      <c r="B393" s="8"/>
    </row>
    <row r="394" spans="1:2">
      <c r="A394" s="129"/>
      <c r="B394" s="8"/>
    </row>
    <row r="395" spans="1:2">
      <c r="A395" s="129"/>
      <c r="B395" s="8"/>
    </row>
    <row r="396" spans="1:2">
      <c r="A396" s="129"/>
      <c r="B396" s="8"/>
    </row>
    <row r="397" spans="1:2">
      <c r="A397" s="129"/>
      <c r="B397" s="8"/>
    </row>
    <row r="398" spans="1:2">
      <c r="A398" s="129"/>
      <c r="B398" s="8"/>
    </row>
    <row r="399" spans="1:2">
      <c r="A399" s="129"/>
      <c r="B399" s="8"/>
    </row>
    <row r="400" spans="1:2">
      <c r="A400" s="129"/>
      <c r="B400" s="8"/>
    </row>
    <row r="401" spans="1:2">
      <c r="A401" s="129"/>
      <c r="B401" s="8"/>
    </row>
    <row r="402" spans="1:2">
      <c r="A402" s="129"/>
      <c r="B402" s="8"/>
    </row>
    <row r="403" spans="1:2">
      <c r="A403" s="129"/>
      <c r="B403" s="8"/>
    </row>
    <row r="404" spans="1:2">
      <c r="A404" s="129"/>
      <c r="B404" s="8"/>
    </row>
    <row r="405" spans="1:2">
      <c r="A405" s="129"/>
      <c r="B405" s="8"/>
    </row>
    <row r="406" spans="1:2">
      <c r="A406" s="129"/>
      <c r="B406" s="8"/>
    </row>
    <row r="407" spans="1:2">
      <c r="A407" s="129"/>
      <c r="B407" s="8"/>
    </row>
    <row r="408" spans="1:2">
      <c r="A408" s="129"/>
      <c r="B408" s="8"/>
    </row>
    <row r="409" spans="1:2">
      <c r="A409" s="129"/>
      <c r="B409" s="8"/>
    </row>
    <row r="410" spans="1:2">
      <c r="A410" s="129"/>
      <c r="B410" s="8"/>
    </row>
    <row r="411" spans="1:2">
      <c r="A411" s="129"/>
      <c r="B411" s="8"/>
    </row>
    <row r="412" spans="1:2">
      <c r="A412" s="129"/>
      <c r="B412" s="8"/>
    </row>
    <row r="413" spans="1:2">
      <c r="A413" s="129"/>
      <c r="B413" s="8"/>
    </row>
    <row r="414" spans="1:2">
      <c r="A414" s="129"/>
      <c r="B414" s="8"/>
    </row>
    <row r="415" spans="1:2">
      <c r="A415" s="129"/>
      <c r="B415" s="8"/>
    </row>
    <row r="416" spans="1:2">
      <c r="A416" s="129"/>
      <c r="B416" s="8"/>
    </row>
    <row r="417" spans="1:2">
      <c r="A417" s="129"/>
      <c r="B417" s="8"/>
    </row>
    <row r="418" spans="1:2">
      <c r="A418" s="129"/>
      <c r="B418" s="8"/>
    </row>
    <row r="419" spans="1:2">
      <c r="A419" s="129"/>
      <c r="B419" s="8"/>
    </row>
    <row r="420" spans="1:2">
      <c r="A420" s="129"/>
      <c r="B420" s="8"/>
    </row>
    <row r="421" spans="1:2">
      <c r="A421" s="129"/>
      <c r="B421" s="8"/>
    </row>
    <row r="422" spans="1:2">
      <c r="A422" s="129"/>
      <c r="B422" s="8"/>
    </row>
    <row r="423" spans="1:2">
      <c r="A423" s="129"/>
      <c r="B423" s="8"/>
    </row>
    <row r="424" spans="1:2">
      <c r="A424" s="129"/>
      <c r="B424" s="8"/>
    </row>
    <row r="425" spans="1:2">
      <c r="A425" s="129"/>
      <c r="B425" s="8"/>
    </row>
    <row r="426" spans="1:2">
      <c r="A426" s="129"/>
      <c r="B426" s="8"/>
    </row>
    <row r="427" spans="1:2">
      <c r="A427" s="129"/>
      <c r="B427" s="8"/>
    </row>
    <row r="428" spans="1:2">
      <c r="A428" s="129"/>
      <c r="B428" s="8"/>
    </row>
    <row r="429" spans="1:2">
      <c r="A429" s="129"/>
      <c r="B429" s="8"/>
    </row>
    <row r="430" spans="1:2">
      <c r="A430" s="129"/>
      <c r="B430" s="8"/>
    </row>
    <row r="431" spans="1:2">
      <c r="A431" s="129"/>
      <c r="B431" s="8"/>
    </row>
    <row r="432" spans="1:2">
      <c r="A432" s="129"/>
      <c r="B432" s="8"/>
    </row>
    <row r="433" spans="1:2">
      <c r="A433" s="129"/>
      <c r="B433" s="8"/>
    </row>
    <row r="434" spans="1:2">
      <c r="A434" s="129"/>
      <c r="B434" s="8"/>
    </row>
    <row r="435" spans="1:2">
      <c r="A435" s="129"/>
      <c r="B435" s="8"/>
    </row>
    <row r="436" spans="1:2">
      <c r="A436" s="129"/>
      <c r="B436" s="8"/>
    </row>
    <row r="437" spans="1:2">
      <c r="A437" s="129"/>
      <c r="B437" s="8"/>
    </row>
    <row r="438" spans="1:2">
      <c r="A438" s="129"/>
      <c r="B438" s="8"/>
    </row>
    <row r="439" spans="1:2">
      <c r="A439" s="129"/>
      <c r="B439" s="8"/>
    </row>
    <row r="440" spans="1:2">
      <c r="A440" s="129"/>
      <c r="B440" s="8"/>
    </row>
    <row r="441" spans="1:2">
      <c r="A441" s="129"/>
      <c r="B441" s="8"/>
    </row>
    <row r="442" spans="1:2">
      <c r="A442" s="129"/>
      <c r="B442" s="8"/>
    </row>
    <row r="443" spans="1:2">
      <c r="A443" s="129"/>
      <c r="B443" s="8"/>
    </row>
    <row r="444" spans="1:2">
      <c r="A444" s="129"/>
      <c r="B444" s="8"/>
    </row>
    <row r="445" spans="1:2">
      <c r="A445" s="129"/>
      <c r="B445" s="8"/>
    </row>
    <row r="446" spans="1:2">
      <c r="A446" s="129"/>
      <c r="B446" s="8"/>
    </row>
    <row r="447" spans="1:2">
      <c r="A447" s="129"/>
      <c r="B447" s="8"/>
    </row>
    <row r="448" spans="1:2">
      <c r="A448" s="129"/>
      <c r="B448" s="8"/>
    </row>
    <row r="449" spans="1:2">
      <c r="A449" s="129"/>
      <c r="B449" s="8"/>
    </row>
    <row r="450" spans="1:2">
      <c r="A450" s="129"/>
      <c r="B450" s="8"/>
    </row>
    <row r="451" spans="1:2">
      <c r="A451" s="129"/>
      <c r="B451" s="8"/>
    </row>
    <row r="452" spans="1:2">
      <c r="A452" s="129"/>
      <c r="B452" s="8"/>
    </row>
    <row r="453" spans="1:2">
      <c r="A453" s="129"/>
      <c r="B453" s="8"/>
    </row>
    <row r="454" spans="1:2">
      <c r="A454" s="129"/>
      <c r="B454" s="8"/>
    </row>
    <row r="455" spans="1:2">
      <c r="A455" s="129"/>
      <c r="B455" s="8"/>
    </row>
    <row r="456" spans="1:2">
      <c r="A456" s="129"/>
      <c r="B456" s="8"/>
    </row>
    <row r="457" spans="1:2">
      <c r="A457" s="129"/>
      <c r="B457" s="8"/>
    </row>
    <row r="458" spans="1:2">
      <c r="A458" s="129"/>
      <c r="B458" s="8"/>
    </row>
    <row r="459" spans="1:2">
      <c r="A459" s="129"/>
      <c r="B459" s="8"/>
    </row>
    <row r="460" spans="1:2">
      <c r="A460" s="129"/>
      <c r="B460" s="8"/>
    </row>
    <row r="461" spans="1:2">
      <c r="A461" s="129"/>
      <c r="B461" s="8"/>
    </row>
    <row r="462" spans="1:2">
      <c r="A462" s="129"/>
      <c r="B462" s="8"/>
    </row>
    <row r="463" spans="1:2">
      <c r="A463" s="129"/>
      <c r="B463" s="8"/>
    </row>
    <row r="464" spans="1:2">
      <c r="A464" s="129"/>
      <c r="B464" s="8"/>
    </row>
    <row r="465" spans="1:2">
      <c r="A465" s="129"/>
      <c r="B465" s="8"/>
    </row>
    <row r="466" spans="1:2">
      <c r="A466" s="129"/>
      <c r="B466" s="8"/>
    </row>
    <row r="467" spans="1:2">
      <c r="A467" s="129"/>
      <c r="B467" s="8"/>
    </row>
    <row r="468" spans="1:2">
      <c r="A468" s="129"/>
      <c r="B468" s="8"/>
    </row>
    <row r="469" spans="1:2">
      <c r="A469" s="129"/>
      <c r="B469" s="8"/>
    </row>
    <row r="470" spans="1:2">
      <c r="A470" s="129"/>
      <c r="B470" s="8"/>
    </row>
    <row r="471" spans="1:2">
      <c r="A471" s="129"/>
      <c r="B471" s="8"/>
    </row>
    <row r="472" spans="1:2">
      <c r="A472" s="129"/>
      <c r="B472" s="8"/>
    </row>
    <row r="473" spans="1:2">
      <c r="A473" s="129"/>
      <c r="B473" s="8"/>
    </row>
    <row r="474" spans="1:2">
      <c r="A474" s="129"/>
      <c r="B474" s="8"/>
    </row>
    <row r="475" spans="1:2">
      <c r="A475" s="129"/>
      <c r="B475" s="8"/>
    </row>
    <row r="476" spans="1:2">
      <c r="A476" s="129"/>
      <c r="B476" s="8"/>
    </row>
    <row r="477" spans="1:2">
      <c r="A477" s="129"/>
      <c r="B477" s="8"/>
    </row>
    <row r="478" spans="1:2">
      <c r="A478" s="129"/>
      <c r="B478" s="8"/>
    </row>
    <row r="479" spans="1:2">
      <c r="A479" s="129"/>
      <c r="B479" s="8"/>
    </row>
    <row r="480" spans="1:2">
      <c r="A480" s="129"/>
      <c r="B480" s="8"/>
    </row>
    <row r="481" spans="1:2">
      <c r="A481" s="129"/>
      <c r="B481" s="8"/>
    </row>
    <row r="482" spans="1:2">
      <c r="A482" s="129"/>
      <c r="B482" s="8"/>
    </row>
    <row r="483" spans="1:2">
      <c r="A483" s="129"/>
      <c r="B483" s="8"/>
    </row>
    <row r="484" spans="1:2">
      <c r="A484" s="129"/>
      <c r="B484" s="8"/>
    </row>
    <row r="485" spans="1:2">
      <c r="A485" s="129"/>
      <c r="B485" s="8"/>
    </row>
    <row r="486" spans="1:2">
      <c r="A486" s="129"/>
      <c r="B486" s="8"/>
    </row>
    <row r="487" spans="1:2">
      <c r="A487" s="129"/>
      <c r="B487" s="8"/>
    </row>
    <row r="488" spans="1:2">
      <c r="A488" s="129"/>
      <c r="B488" s="8"/>
    </row>
    <row r="489" spans="1:2">
      <c r="A489" s="129"/>
      <c r="B489" s="8"/>
    </row>
    <row r="490" spans="1:2">
      <c r="A490" s="129"/>
      <c r="B490" s="8"/>
    </row>
    <row r="491" spans="1:2">
      <c r="A491" s="129"/>
      <c r="B491" s="8"/>
    </row>
    <row r="492" spans="1:2">
      <c r="A492" s="129"/>
      <c r="B492" s="8"/>
    </row>
    <row r="493" spans="1:2">
      <c r="A493" s="129"/>
      <c r="B493" s="8"/>
    </row>
    <row r="494" spans="1:2">
      <c r="A494" s="129"/>
      <c r="B494" s="8"/>
    </row>
    <row r="495" spans="1:2">
      <c r="A495" s="129"/>
      <c r="B495" s="8"/>
    </row>
    <row r="496" spans="1:2">
      <c r="A496" s="129"/>
      <c r="B496" s="8"/>
    </row>
    <row r="497" spans="1:2">
      <c r="A497" s="129"/>
      <c r="B497" s="8"/>
    </row>
    <row r="498" spans="1:2">
      <c r="A498" s="129"/>
      <c r="B498" s="8"/>
    </row>
    <row r="499" spans="1:2">
      <c r="A499" s="129"/>
      <c r="B499" s="8"/>
    </row>
    <row r="500" spans="1:2">
      <c r="A500" s="129"/>
      <c r="B500" s="8"/>
    </row>
    <row r="501" spans="1:2">
      <c r="A501" s="129"/>
      <c r="B501" s="8"/>
    </row>
    <row r="502" spans="1:2">
      <c r="A502" s="129"/>
      <c r="B502" s="8"/>
    </row>
    <row r="503" spans="1:2">
      <c r="A503" s="129"/>
      <c r="B503" s="8"/>
    </row>
    <row r="504" spans="1:2">
      <c r="A504" s="129"/>
      <c r="B504" s="8"/>
    </row>
    <row r="505" spans="1:2">
      <c r="A505" s="129"/>
      <c r="B505" s="8"/>
    </row>
    <row r="506" spans="1:2">
      <c r="A506" s="129"/>
      <c r="B506" s="8"/>
    </row>
    <row r="507" spans="1:2">
      <c r="A507" s="129"/>
      <c r="B507" s="8"/>
    </row>
    <row r="508" spans="1:2">
      <c r="A508" s="129"/>
      <c r="B508" s="8"/>
    </row>
    <row r="509" spans="1:2">
      <c r="A509" s="129"/>
      <c r="B509" s="8"/>
    </row>
    <row r="510" spans="1:2">
      <c r="A510" s="129"/>
      <c r="B510" s="8"/>
    </row>
    <row r="511" spans="1:2">
      <c r="A511" s="129"/>
      <c r="B511" s="8"/>
    </row>
    <row r="512" spans="1:2">
      <c r="A512" s="129"/>
      <c r="B512" s="8"/>
    </row>
    <row r="513" spans="1:2">
      <c r="A513" s="129"/>
      <c r="B513" s="8"/>
    </row>
    <row r="514" spans="1:2">
      <c r="A514" s="129"/>
      <c r="B514" s="8"/>
    </row>
    <row r="515" spans="1:2">
      <c r="A515" s="129"/>
      <c r="B515" s="8"/>
    </row>
    <row r="516" spans="1:2">
      <c r="A516" s="129"/>
      <c r="B516" s="8"/>
    </row>
    <row r="517" spans="1:2">
      <c r="A517" s="129"/>
      <c r="B517" s="8"/>
    </row>
    <row r="518" spans="1:2">
      <c r="A518" s="129"/>
      <c r="B518" s="8"/>
    </row>
    <row r="519" spans="1:2">
      <c r="A519" s="129"/>
      <c r="B519" s="8"/>
    </row>
    <row r="520" spans="1:2">
      <c r="A520" s="129"/>
      <c r="B520" s="8"/>
    </row>
    <row r="521" spans="1:2">
      <c r="A521" s="129"/>
      <c r="B521" s="8"/>
    </row>
    <row r="522" spans="1:2">
      <c r="A522" s="129"/>
      <c r="B522" s="8"/>
    </row>
    <row r="523" spans="1:2">
      <c r="A523" s="129"/>
      <c r="B523" s="8"/>
    </row>
    <row r="524" spans="1:2">
      <c r="A524" s="129"/>
      <c r="B524" s="8"/>
    </row>
    <row r="525" spans="1:2">
      <c r="A525" s="129"/>
      <c r="B525" s="8"/>
    </row>
    <row r="526" spans="1:2">
      <c r="A526" s="129"/>
      <c r="B526" s="8"/>
    </row>
    <row r="527" spans="1:2">
      <c r="A527" s="129"/>
      <c r="B527" s="8"/>
    </row>
    <row r="528" spans="1:2">
      <c r="A528" s="129"/>
      <c r="B528" s="8"/>
    </row>
    <row r="529" spans="1:2">
      <c r="A529" s="129"/>
      <c r="B529" s="8"/>
    </row>
    <row r="530" spans="1:2">
      <c r="A530" s="129"/>
      <c r="B530" s="8"/>
    </row>
    <row r="531" spans="1:2">
      <c r="A531" s="129"/>
      <c r="B531" s="8"/>
    </row>
    <row r="532" spans="1:2">
      <c r="A532" s="129"/>
      <c r="B532" s="8"/>
    </row>
    <row r="533" spans="1:2">
      <c r="A533" s="129"/>
      <c r="B533" s="8"/>
    </row>
    <row r="534" spans="1:2">
      <c r="A534" s="129"/>
      <c r="B534" s="8"/>
    </row>
    <row r="535" spans="1:2">
      <c r="A535" s="129"/>
      <c r="B535" s="8"/>
    </row>
    <row r="536" spans="1:2">
      <c r="A536" s="129"/>
      <c r="B536" s="8"/>
    </row>
    <row r="537" spans="1:2">
      <c r="A537" s="129"/>
      <c r="B537" s="8"/>
    </row>
    <row r="538" spans="1:2">
      <c r="A538" s="129"/>
      <c r="B538" s="8"/>
    </row>
    <row r="539" spans="1:2">
      <c r="A539" s="129"/>
      <c r="B539" s="8"/>
    </row>
    <row r="540" spans="1:2">
      <c r="A540" s="129"/>
      <c r="B540" s="8"/>
    </row>
    <row r="541" spans="1:2">
      <c r="A541" s="129"/>
      <c r="B541" s="8"/>
    </row>
    <row r="542" spans="1:2">
      <c r="A542" s="129"/>
      <c r="B542" s="8"/>
    </row>
    <row r="543" spans="1:2">
      <c r="A543" s="129"/>
      <c r="B543" s="8"/>
    </row>
    <row r="544" spans="1:2">
      <c r="A544" s="129"/>
      <c r="B544" s="8"/>
    </row>
    <row r="545" spans="1:2">
      <c r="A545" s="129"/>
      <c r="B545" s="8"/>
    </row>
    <row r="546" spans="1:2">
      <c r="A546" s="129"/>
      <c r="B546" s="8"/>
    </row>
    <row r="547" spans="1:2">
      <c r="A547" s="129"/>
      <c r="B547" s="8"/>
    </row>
    <row r="548" spans="1:2">
      <c r="A548" s="129"/>
      <c r="B548" s="8"/>
    </row>
    <row r="549" spans="1:2">
      <c r="A549" s="129"/>
      <c r="B549" s="8"/>
    </row>
    <row r="550" spans="1:2">
      <c r="A550" s="129"/>
      <c r="B550" s="8"/>
    </row>
    <row r="551" spans="1:2">
      <c r="A551" s="129"/>
      <c r="B551" s="8"/>
    </row>
    <row r="552" spans="1:2">
      <c r="A552" s="129"/>
      <c r="B552" s="8"/>
    </row>
    <row r="553" spans="1:2">
      <c r="A553" s="129"/>
      <c r="B553" s="8"/>
    </row>
    <row r="554" spans="1:2">
      <c r="A554" s="129"/>
      <c r="B554" s="8"/>
    </row>
    <row r="555" spans="1:2">
      <c r="A555" s="129"/>
      <c r="B555" s="8"/>
    </row>
    <row r="556" spans="1:2">
      <c r="A556" s="129"/>
      <c r="B556" s="8"/>
    </row>
    <row r="557" spans="1:2">
      <c r="A557" s="129"/>
      <c r="B557" s="8"/>
    </row>
    <row r="558" spans="1:2">
      <c r="A558" s="129"/>
      <c r="B558" s="8"/>
    </row>
    <row r="559" spans="1:2">
      <c r="A559" s="129"/>
      <c r="B559" s="8"/>
    </row>
    <row r="560" spans="1:2">
      <c r="A560" s="129"/>
      <c r="B560" s="8"/>
    </row>
    <row r="561" spans="1:2">
      <c r="A561" s="129"/>
      <c r="B561" s="8"/>
    </row>
    <row r="562" spans="1:2">
      <c r="A562" s="129"/>
      <c r="B562" s="8"/>
    </row>
    <row r="563" spans="1:2">
      <c r="A563" s="129"/>
      <c r="B563" s="8"/>
    </row>
    <row r="564" spans="1:2">
      <c r="A564" s="129"/>
      <c r="B564" s="8"/>
    </row>
    <row r="565" spans="1:2">
      <c r="A565" s="129"/>
      <c r="B565" s="8"/>
    </row>
    <row r="566" spans="1:2">
      <c r="A566" s="129"/>
      <c r="B566" s="8"/>
    </row>
    <row r="567" spans="1:2">
      <c r="A567" s="129"/>
      <c r="B567" s="8"/>
    </row>
    <row r="568" spans="1:2">
      <c r="A568" s="129"/>
      <c r="B568" s="8"/>
    </row>
    <row r="569" spans="1:2">
      <c r="A569" s="129"/>
      <c r="B569" s="8"/>
    </row>
    <row r="570" spans="1:2">
      <c r="A570" s="129"/>
      <c r="B570" s="8"/>
    </row>
    <row r="571" spans="1:2">
      <c r="A571" s="129"/>
      <c r="B571" s="8"/>
    </row>
    <row r="572" spans="1:2">
      <c r="A572" s="129"/>
      <c r="B572" s="8"/>
    </row>
    <row r="573" spans="1:2">
      <c r="A573" s="129"/>
      <c r="B573" s="8"/>
    </row>
    <row r="574" spans="1:2">
      <c r="A574" s="129"/>
      <c r="B574" s="8"/>
    </row>
    <row r="575" spans="1:2">
      <c r="A575" s="129"/>
      <c r="B575" s="8"/>
    </row>
    <row r="576" spans="1:2">
      <c r="A576" s="129"/>
      <c r="B576" s="8"/>
    </row>
    <row r="577" spans="1:2">
      <c r="A577" s="129"/>
      <c r="B577" s="8"/>
    </row>
    <row r="578" spans="1:2">
      <c r="A578" s="129"/>
      <c r="B578" s="8"/>
    </row>
    <row r="579" spans="1:2">
      <c r="A579" s="129"/>
      <c r="B579" s="8"/>
    </row>
    <row r="580" spans="1:2">
      <c r="A580" s="129"/>
      <c r="B580" s="8"/>
    </row>
    <row r="581" spans="1:2">
      <c r="A581" s="129"/>
      <c r="B581" s="8"/>
    </row>
    <row r="582" spans="1:2">
      <c r="A582" s="129"/>
      <c r="B582" s="8"/>
    </row>
    <row r="583" spans="1:2">
      <c r="A583" s="129"/>
      <c r="B583" s="8"/>
    </row>
    <row r="584" spans="1:2">
      <c r="A584" s="129"/>
      <c r="B584" s="8"/>
    </row>
    <row r="585" spans="1:2">
      <c r="A585" s="129"/>
      <c r="B585" s="8"/>
    </row>
    <row r="586" spans="1:2">
      <c r="A586" s="129"/>
      <c r="B586" s="8"/>
    </row>
    <row r="587" spans="1:2">
      <c r="A587" s="129"/>
      <c r="B587" s="8"/>
    </row>
    <row r="588" spans="1:2">
      <c r="A588" s="129"/>
      <c r="B588" s="8"/>
    </row>
    <row r="589" spans="1:2">
      <c r="A589" s="129"/>
      <c r="B589" s="8"/>
    </row>
    <row r="590" spans="1:2">
      <c r="A590" s="129"/>
      <c r="B590" s="8"/>
    </row>
    <row r="591" spans="1:2">
      <c r="A591" s="129"/>
      <c r="B591" s="8"/>
    </row>
    <row r="592" spans="1:2">
      <c r="A592" s="129"/>
      <c r="B592" s="8"/>
    </row>
    <row r="593" spans="1:2">
      <c r="A593" s="129"/>
      <c r="B593" s="8"/>
    </row>
    <row r="594" spans="1:2">
      <c r="A594" s="129"/>
      <c r="B594" s="8"/>
    </row>
    <row r="595" spans="1:2">
      <c r="A595" s="129"/>
      <c r="B595" s="8"/>
    </row>
    <row r="596" spans="1:2">
      <c r="A596" s="129"/>
      <c r="B596" s="8"/>
    </row>
    <row r="597" spans="1:2">
      <c r="A597" s="129"/>
      <c r="B597" s="8"/>
    </row>
    <row r="598" spans="1:2">
      <c r="A598" s="129"/>
      <c r="B598" s="8"/>
    </row>
    <row r="599" spans="1:2">
      <c r="A599" s="129"/>
      <c r="B599" s="8"/>
    </row>
    <row r="600" spans="1:2">
      <c r="A600" s="129"/>
      <c r="B600" s="8"/>
    </row>
    <row r="601" spans="1:2">
      <c r="A601" s="129"/>
      <c r="B601" s="8"/>
    </row>
    <row r="602" spans="1:2">
      <c r="A602" s="129"/>
      <c r="B602" s="8"/>
    </row>
    <row r="603" spans="1:2">
      <c r="A603" s="129"/>
      <c r="B603" s="8"/>
    </row>
    <row r="604" spans="1:2">
      <c r="A604" s="129"/>
      <c r="B604" s="8"/>
    </row>
    <row r="605" spans="1:2">
      <c r="A605" s="129"/>
      <c r="B605" s="8"/>
    </row>
    <row r="606" spans="1:2">
      <c r="A606" s="129"/>
      <c r="B606" s="8"/>
    </row>
    <row r="607" spans="1:2">
      <c r="A607" s="129"/>
      <c r="B607" s="8"/>
    </row>
    <row r="608" spans="1:2">
      <c r="A608" s="129"/>
      <c r="B608" s="8"/>
    </row>
    <row r="609" spans="1:2">
      <c r="A609" s="129"/>
      <c r="B609" s="8"/>
    </row>
    <row r="610" spans="1:2">
      <c r="A610" s="129"/>
      <c r="B610" s="8"/>
    </row>
    <row r="611" spans="1:2">
      <c r="A611" s="129"/>
      <c r="B611" s="8"/>
    </row>
    <row r="612" spans="1:2">
      <c r="A612" s="129"/>
      <c r="B612" s="8"/>
    </row>
    <row r="613" spans="1:2">
      <c r="A613" s="129"/>
      <c r="B613" s="8"/>
    </row>
    <row r="614" spans="1:2">
      <c r="A614" s="129"/>
      <c r="B614" s="8"/>
    </row>
    <row r="615" spans="1:2">
      <c r="A615" s="129"/>
      <c r="B615" s="8"/>
    </row>
    <row r="616" spans="1:2">
      <c r="A616" s="129"/>
      <c r="B616" s="8"/>
    </row>
    <row r="617" spans="1:2">
      <c r="A617" s="129"/>
      <c r="B617" s="8"/>
    </row>
    <row r="618" spans="1:2">
      <c r="A618" s="129"/>
      <c r="B618" s="8"/>
    </row>
    <row r="619" spans="1:2">
      <c r="A619" s="129"/>
      <c r="B619" s="8"/>
    </row>
    <row r="620" spans="1:2">
      <c r="A620" s="129"/>
      <c r="B620" s="8"/>
    </row>
    <row r="621" spans="1:2">
      <c r="A621" s="129"/>
      <c r="B621" s="8"/>
    </row>
    <row r="622" spans="1:2">
      <c r="A622" s="129"/>
      <c r="B622" s="8"/>
    </row>
    <row r="623" spans="1:2">
      <c r="A623" s="129"/>
      <c r="B623" s="8"/>
    </row>
    <row r="624" spans="1:2">
      <c r="A624" s="129"/>
      <c r="B624" s="8"/>
    </row>
    <row r="625" spans="1:2">
      <c r="A625" s="129"/>
      <c r="B625" s="8"/>
    </row>
    <row r="626" spans="1:2">
      <c r="A626" s="129"/>
      <c r="B626" s="8"/>
    </row>
    <row r="627" spans="1:2">
      <c r="A627" s="129"/>
      <c r="B627" s="8"/>
    </row>
    <row r="628" spans="1:2">
      <c r="A628" s="129"/>
      <c r="B628" s="8"/>
    </row>
    <row r="629" spans="1:2">
      <c r="A629" s="129"/>
      <c r="B629" s="8"/>
    </row>
    <row r="630" spans="1:2">
      <c r="A630" s="129"/>
      <c r="B630" s="8"/>
    </row>
    <row r="631" spans="1:2">
      <c r="A631" s="129"/>
      <c r="B631" s="8"/>
    </row>
    <row r="632" spans="1:2">
      <c r="A632" s="129"/>
      <c r="B632" s="8"/>
    </row>
    <row r="633" spans="1:2">
      <c r="A633" s="129"/>
      <c r="B633" s="8"/>
    </row>
    <row r="634" spans="1:2">
      <c r="A634" s="129"/>
      <c r="B634" s="8"/>
    </row>
    <row r="635" spans="1:2">
      <c r="A635" s="129"/>
      <c r="B635" s="8"/>
    </row>
    <row r="636" spans="1:2">
      <c r="A636" s="129"/>
      <c r="B636" s="8"/>
    </row>
    <row r="637" spans="1:2">
      <c r="A637" s="129"/>
      <c r="B637" s="8"/>
    </row>
    <row r="638" spans="1:2">
      <c r="A638" s="129"/>
      <c r="B638" s="8"/>
    </row>
    <row r="639" spans="1:2">
      <c r="A639" s="129"/>
      <c r="B639" s="8"/>
    </row>
    <row r="640" spans="1:2">
      <c r="A640" s="129"/>
      <c r="B640" s="8"/>
    </row>
    <row r="641" spans="1:2">
      <c r="A641" s="129"/>
      <c r="B641" s="8"/>
    </row>
    <row r="642" spans="1:2">
      <c r="A642" s="129"/>
      <c r="B642" s="8"/>
    </row>
    <row r="643" spans="1:2">
      <c r="A643" s="129"/>
      <c r="B643" s="8"/>
    </row>
    <row r="644" spans="1:2">
      <c r="A644" s="129"/>
      <c r="B644" s="8"/>
    </row>
    <row r="645" spans="1:2">
      <c r="A645" s="129"/>
      <c r="B645" s="8"/>
    </row>
    <row r="646" spans="1:2">
      <c r="A646" s="129"/>
      <c r="B646" s="8"/>
    </row>
    <row r="647" spans="1:2">
      <c r="A647" s="129"/>
      <c r="B647" s="8"/>
    </row>
    <row r="648" spans="1:2">
      <c r="A648" s="129"/>
      <c r="B648" s="8"/>
    </row>
    <row r="649" spans="1:2">
      <c r="A649" s="129"/>
      <c r="B649" s="8"/>
    </row>
    <row r="650" spans="1:2">
      <c r="A650" s="129"/>
      <c r="B650" s="8"/>
    </row>
    <row r="651" spans="1:2">
      <c r="A651" s="129"/>
      <c r="B651" s="8"/>
    </row>
    <row r="652" spans="1:2">
      <c r="A652" s="129"/>
      <c r="B652" s="8"/>
    </row>
    <row r="653" spans="1:2">
      <c r="A653" s="129"/>
      <c r="B653" s="8"/>
    </row>
    <row r="654" spans="1:2">
      <c r="A654" s="129"/>
      <c r="B654" s="8"/>
    </row>
    <row r="655" spans="1:2">
      <c r="A655" s="129"/>
      <c r="B655" s="8"/>
    </row>
    <row r="656" spans="1:2">
      <c r="A656" s="129"/>
      <c r="B656" s="8"/>
    </row>
    <row r="657" spans="1:2">
      <c r="A657" s="129"/>
      <c r="B657" s="8"/>
    </row>
    <row r="658" spans="1:2">
      <c r="A658" s="129"/>
      <c r="B658" s="8"/>
    </row>
    <row r="659" spans="1:2">
      <c r="A659" s="129"/>
      <c r="B659" s="8"/>
    </row>
    <row r="660" spans="1:2">
      <c r="A660" s="129"/>
      <c r="B660" s="8"/>
    </row>
    <row r="661" spans="1:2">
      <c r="A661" s="129"/>
      <c r="B661" s="8"/>
    </row>
    <row r="662" spans="1:2">
      <c r="A662" s="129"/>
      <c r="B662" s="8"/>
    </row>
    <row r="663" spans="1:2">
      <c r="A663" s="129"/>
      <c r="B663" s="8"/>
    </row>
    <row r="664" spans="1:2">
      <c r="A664" s="129"/>
      <c r="B664" s="8"/>
    </row>
    <row r="665" spans="1:2">
      <c r="A665" s="129"/>
      <c r="B665" s="8"/>
    </row>
    <row r="666" spans="1:2">
      <c r="A666" s="129"/>
      <c r="B666" s="8"/>
    </row>
    <row r="667" spans="1:2">
      <c r="A667" s="129"/>
      <c r="B667" s="8"/>
    </row>
    <row r="668" spans="1:2">
      <c r="A668" s="129"/>
      <c r="B668" s="8"/>
    </row>
    <row r="669" spans="1:2">
      <c r="A669" s="129"/>
      <c r="B669" s="8"/>
    </row>
    <row r="670" spans="1:2">
      <c r="A670" s="129"/>
      <c r="B670" s="8"/>
    </row>
    <row r="671" spans="1:2">
      <c r="A671" s="129"/>
      <c r="B671" s="8"/>
    </row>
    <row r="672" spans="1:2">
      <c r="A672" s="129"/>
      <c r="B672" s="8"/>
    </row>
    <row r="673" spans="1:2">
      <c r="A673" s="129"/>
      <c r="B673" s="8"/>
    </row>
    <row r="674" spans="1:2">
      <c r="A674" s="129"/>
      <c r="B674" s="8"/>
    </row>
    <row r="675" spans="1:2">
      <c r="A675" s="129"/>
      <c r="B675" s="8"/>
    </row>
    <row r="676" spans="1:2">
      <c r="A676" s="129"/>
      <c r="B676" s="8"/>
    </row>
    <row r="677" spans="1:2">
      <c r="A677" s="129"/>
      <c r="B677" s="8"/>
    </row>
    <row r="678" spans="1:2">
      <c r="A678" s="129"/>
      <c r="B678" s="8"/>
    </row>
    <row r="679" spans="1:2">
      <c r="A679" s="129"/>
      <c r="B679" s="8"/>
    </row>
    <row r="680" spans="1:2">
      <c r="A680" s="129"/>
      <c r="B680" s="8"/>
    </row>
    <row r="681" spans="1:2">
      <c r="A681" s="129"/>
      <c r="B681" s="8"/>
    </row>
    <row r="682" spans="1:2">
      <c r="A682" s="129"/>
      <c r="B682" s="8"/>
    </row>
    <row r="683" spans="1:2">
      <c r="A683" s="129"/>
      <c r="B683" s="8"/>
    </row>
    <row r="684" spans="1:2">
      <c r="A684" s="129"/>
      <c r="B684" s="8"/>
    </row>
    <row r="685" spans="1:2">
      <c r="A685" s="129"/>
      <c r="B685" s="8"/>
    </row>
    <row r="686" spans="1:2">
      <c r="A686" s="129"/>
      <c r="B686" s="8"/>
    </row>
    <row r="687" spans="1:2">
      <c r="A687" s="129"/>
      <c r="B687" s="8"/>
    </row>
    <row r="688" spans="1:2">
      <c r="A688" s="129"/>
      <c r="B688" s="8"/>
    </row>
    <row r="689" spans="1:2">
      <c r="A689" s="129"/>
      <c r="B689" s="8"/>
    </row>
    <row r="690" spans="1:2">
      <c r="A690" s="129"/>
      <c r="B690" s="8"/>
    </row>
    <row r="691" spans="1:2">
      <c r="A691" s="129"/>
      <c r="B691" s="8"/>
    </row>
    <row r="692" spans="1:2">
      <c r="A692" s="129"/>
      <c r="B692" s="8"/>
    </row>
    <row r="693" spans="1:2">
      <c r="A693" s="129"/>
      <c r="B693" s="8"/>
    </row>
    <row r="694" spans="1:2">
      <c r="A694" s="129"/>
      <c r="B694" s="8"/>
    </row>
    <row r="695" spans="1:2">
      <c r="A695" s="129"/>
      <c r="B695" s="8"/>
    </row>
    <row r="696" spans="1:2">
      <c r="A696" s="129"/>
      <c r="B696" s="8"/>
    </row>
    <row r="697" spans="1:2">
      <c r="A697" s="129"/>
      <c r="B697" s="8"/>
    </row>
    <row r="698" spans="1:2">
      <c r="A698" s="129"/>
      <c r="B698" s="8"/>
    </row>
    <row r="699" spans="1:2">
      <c r="A699" s="129"/>
      <c r="B699" s="8"/>
    </row>
    <row r="700" spans="1:2">
      <c r="A700" s="129"/>
      <c r="B700" s="8"/>
    </row>
    <row r="701" spans="1:2">
      <c r="A701" s="129"/>
      <c r="B701" s="8"/>
    </row>
    <row r="702" spans="1:2">
      <c r="A702" s="129"/>
      <c r="B702" s="8"/>
    </row>
    <row r="703" spans="1:2">
      <c r="A703" s="129"/>
      <c r="B703" s="8"/>
    </row>
    <row r="704" spans="1:2">
      <c r="A704" s="129"/>
      <c r="B704" s="8"/>
    </row>
    <row r="705" spans="1:2">
      <c r="A705" s="129"/>
      <c r="B705" s="8"/>
    </row>
    <row r="706" spans="1:2">
      <c r="A706" s="129"/>
      <c r="B706" s="8"/>
    </row>
    <row r="707" spans="1:2">
      <c r="A707" s="129"/>
      <c r="B707" s="8"/>
    </row>
    <row r="708" spans="1:2">
      <c r="A708" s="129"/>
      <c r="B708" s="8"/>
    </row>
    <row r="709" spans="1:2">
      <c r="A709" s="129"/>
      <c r="B709" s="8"/>
    </row>
    <row r="710" spans="1:2">
      <c r="A710" s="129"/>
      <c r="B710" s="8"/>
    </row>
    <row r="711" spans="1:2">
      <c r="A711" s="129"/>
      <c r="B711" s="8"/>
    </row>
    <row r="712" spans="1:2">
      <c r="A712" s="129"/>
      <c r="B712" s="8"/>
    </row>
    <row r="713" spans="1:2">
      <c r="A713" s="129"/>
      <c r="B713" s="8"/>
    </row>
    <row r="714" spans="1:2">
      <c r="A714" s="129"/>
      <c r="B714" s="8"/>
    </row>
    <row r="715" spans="1:2">
      <c r="A715" s="129"/>
      <c r="B715" s="8"/>
    </row>
    <row r="716" spans="1:2">
      <c r="A716" s="129"/>
      <c r="B716" s="8"/>
    </row>
    <row r="717" spans="1:2">
      <c r="A717" s="129"/>
      <c r="B717" s="8"/>
    </row>
    <row r="718" spans="1:2">
      <c r="A718" s="129"/>
      <c r="B718" s="8"/>
    </row>
    <row r="719" spans="1:2">
      <c r="A719" s="129"/>
      <c r="B719" s="8"/>
    </row>
    <row r="720" spans="1:2">
      <c r="A720" s="129"/>
      <c r="B720" s="8"/>
    </row>
    <row r="721" spans="1:2">
      <c r="A721" s="129"/>
      <c r="B721" s="8"/>
    </row>
    <row r="722" spans="1:2">
      <c r="A722" s="129"/>
      <c r="B722" s="8"/>
    </row>
    <row r="723" spans="1:2">
      <c r="A723" s="129"/>
      <c r="B723" s="8"/>
    </row>
    <row r="724" spans="1:2">
      <c r="A724" s="129"/>
      <c r="B724" s="8"/>
    </row>
    <row r="725" spans="1:2">
      <c r="A725" s="129"/>
      <c r="B725" s="8"/>
    </row>
    <row r="726" spans="1:2">
      <c r="A726" s="129"/>
      <c r="B726" s="8"/>
    </row>
    <row r="727" spans="1:2">
      <c r="A727" s="129"/>
      <c r="B727" s="8"/>
    </row>
    <row r="728" spans="1:2">
      <c r="A728" s="129"/>
      <c r="B728" s="8"/>
    </row>
    <row r="729" spans="1:2">
      <c r="A729" s="129"/>
      <c r="B729" s="8"/>
    </row>
  </sheetData>
  <sheetProtection algorithmName="SHA-512" hashValue="/ZNbnww4dJ76hrrkwFdonWL/HADj+EWPa0OMYjU93RW+cbzyR1H9GuI5Xj8mJ63pnnNXoFepTwOu/70uXLm1RA==" saltValue="jM9U5HKeqwH6l51gnj1B9A==" spinCount="100000" sheet="1" formatCells="0" formatColumns="0" formatRows="0" sort="0" autoFilter="0" pivotTables="0"/>
  <autoFilter ref="C3:J199" xr:uid="{FBE8B68D-08FA-2D4B-AF55-E4812DDAF64A}">
    <filterColumn colId="0">
      <filters>
        <filter val="7. Difusión"/>
      </filters>
    </filterColumn>
  </autoFilter>
  <phoneticPr fontId="1" type="noConversion"/>
  <dataValidations disablePrompts="1" count="1">
    <dataValidation type="list" allowBlank="1" showInputMessage="1" showErrorMessage="1" sqref="F4:F199" xr:uid="{0775C8B5-7272-4C9D-90B1-930C954DB55B}">
      <formula1>"Si,No"</formula1>
    </dataValidation>
  </dataValidation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64" operator="containsText" id="{5A538C50-AE90-4585-BB54-2248C2CE1759}">
            <xm:f>NOT(ISERROR(SEARCH($F$4=No,C4)))</xm:f>
            <xm:f>$F$4=No</xm:f>
            <x14:dxf>
              <font>
                <color theme="0" tint="-4.9989318521683403E-2"/>
              </font>
              <fill>
                <patternFill>
                  <bgColor theme="0" tint="-4.9989318521683403E-2"/>
                </patternFill>
              </fill>
            </x14:dxf>
          </x14:cfRule>
          <xm:sqref>C4:E199 H4:J199</xm:sqref>
        </x14:conditionalFormatting>
        <x14:conditionalFormatting xmlns:xm="http://schemas.microsoft.com/office/excel/2006/main">
          <x14:cfRule type="containsText" priority="53" operator="containsText" id="{20D52C81-96BB-4C4A-9E9A-A3A3E591E6DA}">
            <xm:f>NOT(ISERROR(SEARCH($F$4=No,H12)))</xm:f>
            <xm:f>$F$4=No</xm:f>
            <x14:dxf>
              <font>
                <color theme="0" tint="-4.9989318521683403E-2"/>
              </font>
              <fill>
                <patternFill>
                  <bgColor theme="0" tint="-4.9989318521683403E-2"/>
                </patternFill>
              </fill>
            </x14:dxf>
          </x14:cfRule>
          <xm:sqref>H12:H114 H118 H124 H130 H136 H142 H148 H154 H160 H166 H172 H178 H184 H190 H195</xm:sqref>
        </x14:conditionalFormatting>
        <x14:conditionalFormatting xmlns:xm="http://schemas.microsoft.com/office/excel/2006/main">
          <x14:cfRule type="containsText" priority="52" operator="containsText" id="{7918967E-5A2E-4A90-B2D7-0C43D409BDCC}">
            <xm:f>NOT(ISERROR(SEARCH($F$4=No,I12)))</xm:f>
            <xm:f>$F$4=No</xm:f>
            <x14:dxf>
              <font>
                <color theme="0" tint="-4.9989318521683403E-2"/>
              </font>
              <fill>
                <patternFill>
                  <bgColor theme="0" tint="-4.9989318521683403E-2"/>
                </patternFill>
              </fill>
            </x14:dxf>
          </x14:cfRule>
          <xm:sqref>I12:I114 I118 I124 I130 I136 I142 I148 I154 I160 I166 I172 I178 I184 I190 I195</xm:sqref>
        </x14:conditionalFormatting>
        <x14:conditionalFormatting xmlns:xm="http://schemas.microsoft.com/office/excel/2006/main">
          <x14:cfRule type="containsText" priority="51" operator="containsText" id="{98A1744C-8092-4E32-949B-D06C28C3D50C}">
            <xm:f>NOT(ISERROR(SEARCH($F$4=No,J4)))</xm:f>
            <xm:f>$F$4=No</xm:f>
            <x14:dxf>
              <font>
                <color theme="0" tint="-4.9989318521683403E-2"/>
              </font>
              <fill>
                <patternFill>
                  <bgColor theme="0" tint="-4.9989318521683403E-2"/>
                </patternFill>
              </fill>
            </x14:dxf>
          </x14:cfRule>
          <xm:sqref>J118 J124 J130 J136 J142 J148 J154 J160 J166 J172 J178 J184 J190 J195 J4:J114</xm:sqref>
        </x14:conditionalFormatting>
        <x14:conditionalFormatting xmlns:xm="http://schemas.microsoft.com/office/excel/2006/main">
          <x14:cfRule type="containsText" priority="49" operator="containsText" id="{DF570924-6F2A-4882-B901-03BFEB12EFE2}">
            <xm:f>NOT(ISERROR(SEARCH($F$4=No,H136)))</xm:f>
            <xm:f>$F$4=No</xm:f>
            <x14:dxf>
              <font>
                <color theme="0" tint="-4.9989318521683403E-2"/>
              </font>
              <fill>
                <patternFill>
                  <bgColor theme="0" tint="-4.9989318521683403E-2"/>
                </patternFill>
              </fill>
            </x14:dxf>
          </x14:cfRule>
          <xm:sqref>H136:H199</xm:sqref>
        </x14:conditionalFormatting>
        <x14:conditionalFormatting xmlns:xm="http://schemas.microsoft.com/office/excel/2006/main">
          <x14:cfRule type="containsText" priority="48" operator="containsText" id="{2D080C68-CFFB-49F4-8579-1FA9458A45FA}">
            <xm:f>NOT(ISERROR(SEARCH($F$4=No,I136)))</xm:f>
            <xm:f>$F$4=No</xm:f>
            <x14:dxf>
              <font>
                <color theme="0" tint="-4.9989318521683403E-2"/>
              </font>
              <fill>
                <patternFill>
                  <bgColor theme="0" tint="-4.9989318521683403E-2"/>
                </patternFill>
              </fill>
            </x14:dxf>
          </x14:cfRule>
          <xm:sqref>I136:I199</xm:sqref>
        </x14:conditionalFormatting>
        <x14:conditionalFormatting xmlns:xm="http://schemas.microsoft.com/office/excel/2006/main">
          <x14:cfRule type="containsText" priority="47" operator="containsText" id="{55E740DE-B60F-468C-A344-D75AD6FE2CEC}">
            <xm:f>NOT(ISERROR(SEARCH($F$4=No,J136)))</xm:f>
            <xm:f>$F$4=No</xm:f>
            <x14:dxf>
              <font>
                <color theme="0" tint="-4.9989318521683403E-2"/>
              </font>
              <fill>
                <patternFill>
                  <bgColor theme="0" tint="-4.9989318521683403E-2"/>
                </patternFill>
              </fill>
            </x14:dxf>
          </x14:cfRule>
          <xm:sqref>J136:J199</xm:sqref>
        </x14:conditionalFormatting>
        <x14:conditionalFormatting xmlns:xm="http://schemas.microsoft.com/office/excel/2006/main">
          <x14:cfRule type="expression" priority="119" id="{E8DCF29A-2F01-604B-A644-FA3292E9DF75}">
            <xm:f>G4=Resumen!$C$7</xm:f>
            <x14:dxf>
              <font>
                <color theme="1"/>
              </font>
              <fill>
                <patternFill>
                  <bgColor rgb="FFB6004C"/>
                </patternFill>
              </fill>
            </x14:dxf>
          </x14:cfRule>
          <x14:cfRule type="expression" priority="120" id="{5F318F91-070A-F441-9F55-9F294FA8FEBF}">
            <xm:f>G4=Resumen!$C$6</xm:f>
            <x14:dxf>
              <font>
                <color theme="1"/>
              </font>
              <fill>
                <patternFill>
                  <bgColor rgb="FFDB6026"/>
                </patternFill>
              </fill>
            </x14:dxf>
          </x14:cfRule>
          <x14:cfRule type="expression" priority="121" id="{4377670B-ECF5-8A42-8786-EF7B2AFE62E3}">
            <xm:f>G4=Resumen!$C$5</xm:f>
            <x14:dxf>
              <font>
                <color theme="1"/>
              </font>
              <fill>
                <patternFill>
                  <bgColor rgb="FFFFC000"/>
                </patternFill>
              </fill>
            </x14:dxf>
          </x14:cfRule>
          <x14:cfRule type="expression" priority="122" id="{4BBFA2C2-DF07-D242-96E6-C65B74CBDAB0}">
            <xm:f>G4=Resumen!$C$4</xm:f>
            <x14:dxf>
              <font>
                <color theme="1"/>
              </font>
              <fill>
                <patternFill>
                  <bgColor rgb="FF9BB53D"/>
                </patternFill>
              </fill>
            </x14:dxf>
          </x14:cfRule>
          <x14:cfRule type="containsText" priority="123" operator="containsText" id="{1FD04384-CB95-D54B-BADA-ED9795EEF72A}">
            <xm:f>NOT(ISERROR(SEARCH($F$4=No,G4)))</xm:f>
            <xm:f>$F$4=No</xm:f>
            <x14:dxf>
              <font>
                <color theme="0" tint="-4.9989318521683403E-2"/>
              </font>
              <fill>
                <patternFill>
                  <bgColor theme="0" tint="-4.9989318521683403E-2"/>
                </patternFill>
              </fill>
            </x14:dxf>
          </x14:cfRule>
          <xm:sqref>G4:G199</xm:sqref>
        </x14:conditionalFormatting>
        <x14:conditionalFormatting xmlns:xm="http://schemas.microsoft.com/office/excel/2006/main">
          <x14:cfRule type="expression" priority="124" id="{C017B0C5-C1E1-D24F-9067-6E7AAC776623}">
            <xm:f>G4=Resumen!$C$3</xm:f>
            <x14:dxf>
              <font>
                <color theme="1"/>
              </font>
              <fill>
                <patternFill>
                  <bgColor rgb="FF36A97A"/>
                </patternFill>
              </fill>
            </x14:dxf>
          </x14:cfRule>
          <xm:sqref>G4:G199</xm:sqref>
        </x14:conditionalFormatting>
        <x14:conditionalFormatting xmlns:xm="http://schemas.microsoft.com/office/excel/2006/main">
          <x14:cfRule type="containsText" priority="3" operator="containsText" id="{2F061634-5F3E-1E46-A23E-25667ADAE7D1}">
            <xm:f>NOT(ISERROR(SEARCH($F$4=No,I174)))</xm:f>
            <xm:f>$F$4=No</xm:f>
            <x14:dxf>
              <font>
                <color theme="0" tint="-4.9989318521683403E-2"/>
              </font>
              <fill>
                <patternFill>
                  <bgColor theme="0" tint="-4.9989318521683403E-2"/>
                </patternFill>
              </fill>
            </x14:dxf>
          </x14:cfRule>
          <xm:sqref>I174:I177</xm:sqref>
        </x14:conditionalFormatting>
        <x14:conditionalFormatting xmlns:xm="http://schemas.microsoft.com/office/excel/2006/main">
          <x14:cfRule type="containsText" priority="2" operator="containsText" id="{24E04E81-5684-864E-8500-F275A6A0CD2D}">
            <xm:f>NOT(ISERROR(SEARCH($F$4=No,J177)))</xm:f>
            <xm:f>$F$4=No</xm:f>
            <x14:dxf>
              <font>
                <color theme="0" tint="-4.9989318521683403E-2"/>
              </font>
              <fill>
                <patternFill>
                  <bgColor theme="0" tint="-4.9989318521683403E-2"/>
                </patternFill>
              </fill>
            </x14:dxf>
          </x14:cfRule>
          <xm:sqref>J177</xm:sqref>
        </x14:conditionalFormatting>
        <x14:conditionalFormatting xmlns:xm="http://schemas.microsoft.com/office/excel/2006/main">
          <x14:cfRule type="containsText" priority="1" operator="containsText" id="{44C6524B-9C82-A64B-B1D8-566ADB8CDAC9}">
            <xm:f>NOT(ISERROR(SEARCH($F$4=No,J177)))</xm:f>
            <xm:f>$F$4=No</xm:f>
            <x14:dxf>
              <font>
                <color theme="0" tint="-4.9989318521683403E-2"/>
              </font>
              <fill>
                <patternFill>
                  <bgColor theme="0" tint="-4.9989318521683403E-2"/>
                </patternFill>
              </fill>
            </x14:dxf>
          </x14:cfRule>
          <xm:sqref>J177</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ECCD51B0-1B73-AE4B-A634-EF152D18A017}">
          <x14:formula1>
            <xm:f>IF(F4="Si",Resumen!$E$6:$E$10,"")</xm:f>
          </x14:formula1>
          <xm:sqref>G4:G199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25A7-1DAC-488E-AC4E-5F3466A62D1F}">
  <sheetPr codeName="Hoja8"/>
  <dimension ref="A1:V141"/>
  <sheetViews>
    <sheetView showGridLines="0" showRowColHeaders="0" zoomScale="90" zoomScaleNormal="90" workbookViewId="0">
      <pane ySplit="5" topLeftCell="A6" activePane="bottomLeft" state="frozen"/>
      <selection pane="bottomLeft"/>
    </sheetView>
  </sheetViews>
  <sheetFormatPr baseColWidth="10" defaultColWidth="0" defaultRowHeight="15"/>
  <cols>
    <col min="1" max="1" width="14.33203125" style="40" customWidth="1"/>
    <col min="2" max="19" width="11.5" style="40" customWidth="1"/>
    <col min="20" max="20" width="11.5" style="41" customWidth="1"/>
    <col min="21" max="21" width="1" style="40" customWidth="1"/>
    <col min="22" max="22" width="5.1640625" style="40" customWidth="1"/>
    <col min="23" max="16384" width="11.5" style="40" hidden="1"/>
  </cols>
  <sheetData>
    <row r="1" spans="1:20" ht="6" customHeight="1" thickBot="1">
      <c r="A1" s="40" t="s">
        <v>216</v>
      </c>
    </row>
    <row r="2" spans="1:20" ht="16" thickTop="1">
      <c r="B2" s="42"/>
      <c r="C2" s="43"/>
      <c r="D2" s="43"/>
      <c r="E2" s="43"/>
      <c r="F2" s="43"/>
      <c r="G2" s="43"/>
      <c r="H2" s="43"/>
      <c r="I2" s="43"/>
      <c r="J2" s="43"/>
      <c r="K2" s="43"/>
      <c r="L2" s="43"/>
      <c r="M2" s="43"/>
      <c r="N2" s="43"/>
      <c r="O2" s="43"/>
      <c r="P2" s="43"/>
      <c r="Q2" s="43"/>
      <c r="R2" s="43"/>
      <c r="S2" s="43"/>
      <c r="T2" s="44"/>
    </row>
    <row r="3" spans="1:20">
      <c r="B3" s="45"/>
      <c r="T3" s="46"/>
    </row>
    <row r="4" spans="1:20">
      <c r="B4" s="45"/>
      <c r="T4" s="46"/>
    </row>
    <row r="5" spans="1:20" ht="20" customHeight="1" thickBot="1">
      <c r="B5" s="47"/>
      <c r="C5" s="48"/>
      <c r="D5" s="48"/>
      <c r="E5" s="48"/>
      <c r="F5" s="48"/>
      <c r="G5" s="48"/>
      <c r="H5" s="48"/>
      <c r="I5" s="48"/>
      <c r="J5" s="48"/>
      <c r="K5" s="48"/>
      <c r="L5" s="48"/>
      <c r="M5" s="48"/>
      <c r="N5" s="48"/>
      <c r="O5" s="48"/>
      <c r="P5" s="48"/>
      <c r="Q5" s="48"/>
      <c r="R5" s="48"/>
      <c r="S5" s="48"/>
      <c r="T5" s="49"/>
    </row>
    <row r="6" spans="1:20" ht="51" customHeight="1" thickTop="1">
      <c r="B6" s="45"/>
      <c r="T6" s="46"/>
    </row>
    <row r="7" spans="1:20" ht="15.75" customHeight="1">
      <c r="B7" s="45"/>
      <c r="T7" s="46"/>
    </row>
    <row r="8" spans="1:20" ht="15.75" customHeight="1">
      <c r="B8" s="45"/>
      <c r="T8" s="46"/>
    </row>
    <row r="9" spans="1:20">
      <c r="B9" s="45"/>
      <c r="T9" s="46"/>
    </row>
    <row r="10" spans="1:20">
      <c r="B10" s="45"/>
      <c r="T10" s="46"/>
    </row>
    <row r="11" spans="1:20">
      <c r="B11" s="45"/>
      <c r="T11" s="46"/>
    </row>
    <row r="12" spans="1:20">
      <c r="B12" s="45"/>
      <c r="T12" s="46"/>
    </row>
    <row r="13" spans="1:20">
      <c r="B13" s="45"/>
      <c r="T13" s="46"/>
    </row>
    <row r="14" spans="1:20">
      <c r="B14" s="45"/>
      <c r="T14" s="46"/>
    </row>
    <row r="15" spans="1:20">
      <c r="B15" s="45"/>
      <c r="T15" s="46"/>
    </row>
    <row r="16" spans="1:20">
      <c r="B16" s="45"/>
      <c r="T16" s="46"/>
    </row>
    <row r="17" spans="2:20">
      <c r="B17" s="45"/>
      <c r="T17" s="46"/>
    </row>
    <row r="18" spans="2:20">
      <c r="B18" s="45"/>
      <c r="T18" s="46"/>
    </row>
    <row r="19" spans="2:20">
      <c r="B19" s="45"/>
      <c r="T19" s="46"/>
    </row>
    <row r="20" spans="2:20">
      <c r="B20" s="45"/>
      <c r="T20" s="46"/>
    </row>
    <row r="21" spans="2:20">
      <c r="B21" s="45"/>
      <c r="T21" s="46"/>
    </row>
    <row r="22" spans="2:20">
      <c r="B22" s="45"/>
      <c r="T22" s="46"/>
    </row>
    <row r="23" spans="2:20">
      <c r="B23" s="45"/>
      <c r="T23" s="46"/>
    </row>
    <row r="24" spans="2:20">
      <c r="B24" s="45"/>
      <c r="T24" s="46"/>
    </row>
    <row r="25" spans="2:20">
      <c r="B25" s="45"/>
      <c r="T25" s="46"/>
    </row>
    <row r="26" spans="2:20">
      <c r="B26" s="45"/>
      <c r="T26" s="46"/>
    </row>
    <row r="27" spans="2:20">
      <c r="B27" s="45"/>
      <c r="T27" s="46"/>
    </row>
    <row r="28" spans="2:20">
      <c r="B28" s="45"/>
      <c r="T28" s="46"/>
    </row>
    <row r="29" spans="2:20">
      <c r="B29" s="45"/>
      <c r="T29" s="46"/>
    </row>
    <row r="30" spans="2:20">
      <c r="B30" s="45"/>
      <c r="T30" s="46"/>
    </row>
    <row r="31" spans="2:20">
      <c r="B31" s="45"/>
      <c r="T31" s="46"/>
    </row>
    <row r="32" spans="2:20">
      <c r="B32" s="45"/>
      <c r="T32" s="46"/>
    </row>
    <row r="33" spans="2:20">
      <c r="B33" s="45"/>
      <c r="T33" s="46"/>
    </row>
    <row r="34" spans="2:20">
      <c r="B34" s="45"/>
      <c r="T34" s="46"/>
    </row>
    <row r="35" spans="2:20">
      <c r="B35" s="45"/>
      <c r="T35" s="46"/>
    </row>
    <row r="36" spans="2:20">
      <c r="B36" s="45"/>
      <c r="T36" s="46"/>
    </row>
    <row r="37" spans="2:20">
      <c r="B37" s="45"/>
      <c r="T37" s="46"/>
    </row>
    <row r="38" spans="2:20">
      <c r="B38" s="45"/>
      <c r="T38" s="46"/>
    </row>
    <row r="39" spans="2:20">
      <c r="B39" s="45"/>
      <c r="T39" s="46"/>
    </row>
    <row r="40" spans="2:20">
      <c r="B40" s="45"/>
      <c r="T40" s="46"/>
    </row>
    <row r="41" spans="2:20">
      <c r="B41" s="45"/>
      <c r="T41" s="46"/>
    </row>
    <row r="42" spans="2:20">
      <c r="B42" s="45"/>
      <c r="T42" s="46"/>
    </row>
    <row r="43" spans="2:20">
      <c r="B43" s="45"/>
      <c r="T43" s="46"/>
    </row>
    <row r="44" spans="2:20">
      <c r="B44" s="45"/>
      <c r="T44" s="46"/>
    </row>
    <row r="45" spans="2:20">
      <c r="B45" s="45"/>
      <c r="T45" s="46"/>
    </row>
    <row r="46" spans="2:20">
      <c r="B46" s="45"/>
      <c r="T46" s="46"/>
    </row>
    <row r="47" spans="2:20">
      <c r="B47" s="45"/>
      <c r="T47" s="46"/>
    </row>
    <row r="48" spans="2:20">
      <c r="B48" s="45"/>
      <c r="T48" s="46"/>
    </row>
    <row r="49" spans="2:20">
      <c r="B49" s="45"/>
      <c r="T49" s="46"/>
    </row>
    <row r="50" spans="2:20">
      <c r="B50" s="45"/>
      <c r="T50" s="46"/>
    </row>
    <row r="51" spans="2:20">
      <c r="B51" s="45"/>
      <c r="T51" s="46"/>
    </row>
    <row r="52" spans="2:20">
      <c r="B52" s="45"/>
      <c r="T52" s="46"/>
    </row>
    <row r="53" spans="2:20">
      <c r="B53" s="45"/>
      <c r="T53" s="46"/>
    </row>
    <row r="54" spans="2:20">
      <c r="B54" s="45"/>
      <c r="T54" s="46"/>
    </row>
    <row r="55" spans="2:20">
      <c r="B55" s="45"/>
      <c r="T55" s="46"/>
    </row>
    <row r="56" spans="2:20">
      <c r="B56" s="45"/>
      <c r="T56" s="46"/>
    </row>
    <row r="57" spans="2:20">
      <c r="B57" s="45"/>
      <c r="T57" s="46"/>
    </row>
    <row r="58" spans="2:20">
      <c r="B58" s="45"/>
      <c r="T58" s="46"/>
    </row>
    <row r="59" spans="2:20">
      <c r="B59" s="45"/>
      <c r="T59" s="46"/>
    </row>
    <row r="60" spans="2:20" ht="15" customHeight="1">
      <c r="B60" s="45"/>
      <c r="T60" s="46"/>
    </row>
    <row r="61" spans="2:20" ht="15" customHeight="1">
      <c r="B61" s="45"/>
      <c r="T61" s="46"/>
    </row>
    <row r="62" spans="2:20" ht="15" customHeight="1">
      <c r="B62" s="45"/>
      <c r="T62" s="46"/>
    </row>
    <row r="63" spans="2:20" ht="15" customHeight="1">
      <c r="B63" s="45"/>
      <c r="T63" s="46"/>
    </row>
    <row r="64" spans="2:20" ht="15" customHeight="1">
      <c r="B64" s="45"/>
      <c r="T64" s="46"/>
    </row>
    <row r="65" spans="2:20" ht="15" customHeight="1">
      <c r="B65" s="45"/>
      <c r="T65" s="46"/>
    </row>
    <row r="66" spans="2:20" ht="15" customHeight="1">
      <c r="B66" s="45"/>
      <c r="T66" s="46"/>
    </row>
    <row r="67" spans="2:20" ht="15" customHeight="1">
      <c r="B67" s="45"/>
      <c r="T67" s="46" t="s">
        <v>217</v>
      </c>
    </row>
    <row r="68" spans="2:20" ht="15" customHeight="1">
      <c r="B68" s="45"/>
      <c r="T68" s="46" t="s">
        <v>217</v>
      </c>
    </row>
    <row r="69" spans="2:20" ht="15" customHeight="1">
      <c r="B69" s="45"/>
      <c r="T69" s="46"/>
    </row>
    <row r="70" spans="2:20" ht="15" customHeight="1">
      <c r="B70" s="45"/>
      <c r="T70" s="46"/>
    </row>
    <row r="71" spans="2:20" ht="15" customHeight="1">
      <c r="B71" s="45"/>
      <c r="T71" s="46"/>
    </row>
    <row r="72" spans="2:20">
      <c r="B72" s="45"/>
      <c r="T72" s="46"/>
    </row>
    <row r="73" spans="2:20">
      <c r="B73" s="45"/>
      <c r="T73" s="46" t="s">
        <v>217</v>
      </c>
    </row>
    <row r="74" spans="2:20">
      <c r="B74" s="45"/>
      <c r="T74" s="46"/>
    </row>
    <row r="75" spans="2:20">
      <c r="B75" s="45"/>
      <c r="T75" s="46"/>
    </row>
    <row r="76" spans="2:20">
      <c r="B76" s="45"/>
      <c r="T76" s="46"/>
    </row>
    <row r="77" spans="2:20">
      <c r="B77" s="45"/>
      <c r="T77" s="46"/>
    </row>
    <row r="78" spans="2:20">
      <c r="B78" s="45"/>
      <c r="T78" s="46"/>
    </row>
    <row r="79" spans="2:20">
      <c r="B79" s="45"/>
      <c r="T79" s="46"/>
    </row>
    <row r="80" spans="2:20">
      <c r="B80" s="45"/>
      <c r="T80" s="46"/>
    </row>
    <row r="81" spans="2:20">
      <c r="B81" s="45"/>
      <c r="T81" s="46"/>
    </row>
    <row r="82" spans="2:20">
      <c r="B82" s="45"/>
      <c r="T82" s="46"/>
    </row>
    <row r="83" spans="2:20">
      <c r="B83" s="45"/>
      <c r="T83" s="46"/>
    </row>
    <row r="84" spans="2:20">
      <c r="B84" s="45"/>
      <c r="T84" s="46"/>
    </row>
    <row r="85" spans="2:20">
      <c r="B85" s="45"/>
      <c r="T85" s="46"/>
    </row>
    <row r="86" spans="2:20">
      <c r="B86" s="45"/>
      <c r="T86" s="46" t="s">
        <v>217</v>
      </c>
    </row>
    <row r="87" spans="2:20" ht="16" thickBot="1">
      <c r="B87" s="47"/>
      <c r="C87" s="48"/>
      <c r="D87" s="48"/>
      <c r="E87" s="48"/>
      <c r="F87" s="48"/>
      <c r="G87" s="48"/>
      <c r="H87" s="48"/>
      <c r="I87" s="48"/>
      <c r="J87" s="48"/>
      <c r="K87" s="48"/>
      <c r="L87" s="48"/>
      <c r="M87" s="48"/>
      <c r="N87" s="48"/>
      <c r="O87" s="48"/>
      <c r="P87" s="48"/>
      <c r="Q87" s="48"/>
      <c r="R87" s="48"/>
      <c r="S87" s="48"/>
      <c r="T87" s="49" t="s">
        <v>217</v>
      </c>
    </row>
    <row r="88" spans="2:20" ht="16" thickTop="1">
      <c r="T88" s="41" t="s">
        <v>217</v>
      </c>
    </row>
    <row r="89" spans="2:20">
      <c r="T89" s="41" t="s">
        <v>217</v>
      </c>
    </row>
    <row r="90" spans="2:20">
      <c r="T90" s="41" t="s">
        <v>217</v>
      </c>
    </row>
    <row r="91" spans="2:20">
      <c r="T91" s="41" t="s">
        <v>217</v>
      </c>
    </row>
    <row r="92" spans="2:20">
      <c r="T92" s="41" t="s">
        <v>217</v>
      </c>
    </row>
    <row r="93" spans="2:20">
      <c r="T93" s="41" t="s">
        <v>217</v>
      </c>
    </row>
    <row r="94" spans="2:20">
      <c r="T94" s="41" t="s">
        <v>217</v>
      </c>
    </row>
    <row r="95" spans="2:20">
      <c r="T95" s="41" t="s">
        <v>217</v>
      </c>
    </row>
    <row r="96" spans="2:20">
      <c r="T96" s="41" t="s">
        <v>217</v>
      </c>
    </row>
    <row r="97" spans="20:20">
      <c r="T97" s="41" t="s">
        <v>217</v>
      </c>
    </row>
    <row r="98" spans="20:20">
      <c r="T98" s="41" t="s">
        <v>217</v>
      </c>
    </row>
    <row r="99" spans="20:20">
      <c r="T99" s="41" t="s">
        <v>217</v>
      </c>
    </row>
    <row r="100" spans="20:20">
      <c r="T100" s="41" t="s">
        <v>217</v>
      </c>
    </row>
    <row r="101" spans="20:20">
      <c r="T101" s="41" t="s">
        <v>217</v>
      </c>
    </row>
    <row r="102" spans="20:20">
      <c r="T102" s="41" t="s">
        <v>217</v>
      </c>
    </row>
    <row r="103" spans="20:20" ht="15" customHeight="1">
      <c r="T103" s="41" t="s">
        <v>217</v>
      </c>
    </row>
    <row r="104" spans="20:20">
      <c r="T104" s="41" t="s">
        <v>217</v>
      </c>
    </row>
    <row r="105" spans="20:20">
      <c r="T105" s="41" t="s">
        <v>217</v>
      </c>
    </row>
    <row r="106" spans="20:20">
      <c r="T106" s="41" t="s">
        <v>217</v>
      </c>
    </row>
    <row r="107" spans="20:20">
      <c r="T107" s="41" t="s">
        <v>217</v>
      </c>
    </row>
    <row r="108" spans="20:20">
      <c r="T108" s="41" t="s">
        <v>217</v>
      </c>
    </row>
    <row r="109" spans="20:20">
      <c r="T109" s="41" t="s">
        <v>217</v>
      </c>
    </row>
    <row r="110" spans="20:20">
      <c r="T110" s="41" t="s">
        <v>217</v>
      </c>
    </row>
    <row r="111" spans="20:20">
      <c r="T111" s="41" t="s">
        <v>217</v>
      </c>
    </row>
    <row r="112" spans="20:20">
      <c r="T112" s="41" t="s">
        <v>217</v>
      </c>
    </row>
    <row r="113" spans="20:20">
      <c r="T113" s="41" t="s">
        <v>217</v>
      </c>
    </row>
    <row r="114" spans="20:20">
      <c r="T114" s="41" t="s">
        <v>217</v>
      </c>
    </row>
    <row r="115" spans="20:20">
      <c r="T115" s="41" t="s">
        <v>217</v>
      </c>
    </row>
    <row r="116" spans="20:20">
      <c r="T116" s="41" t="s">
        <v>217</v>
      </c>
    </row>
    <row r="117" spans="20:20">
      <c r="T117" s="41" t="s">
        <v>217</v>
      </c>
    </row>
    <row r="118" spans="20:20">
      <c r="T118" s="41" t="s">
        <v>217</v>
      </c>
    </row>
    <row r="119" spans="20:20">
      <c r="T119" s="41" t="s">
        <v>217</v>
      </c>
    </row>
    <row r="120" spans="20:20">
      <c r="T120" s="41" t="s">
        <v>217</v>
      </c>
    </row>
    <row r="121" spans="20:20">
      <c r="T121" s="41" t="s">
        <v>217</v>
      </c>
    </row>
    <row r="122" spans="20:20">
      <c r="T122" s="41" t="s">
        <v>217</v>
      </c>
    </row>
    <row r="123" spans="20:20">
      <c r="T123" s="41" t="s">
        <v>217</v>
      </c>
    </row>
    <row r="124" spans="20:20">
      <c r="T124" s="41" t="s">
        <v>217</v>
      </c>
    </row>
    <row r="125" spans="20:20">
      <c r="T125" s="41" t="s">
        <v>217</v>
      </c>
    </row>
    <row r="126" spans="20:20">
      <c r="T126" s="41" t="s">
        <v>217</v>
      </c>
    </row>
    <row r="127" spans="20:20">
      <c r="T127" s="41" t="s">
        <v>217</v>
      </c>
    </row>
    <row r="128" spans="20:20">
      <c r="T128" s="41" t="s">
        <v>217</v>
      </c>
    </row>
    <row r="129" spans="20:20">
      <c r="T129" s="41" t="s">
        <v>217</v>
      </c>
    </row>
    <row r="130" spans="20:20">
      <c r="T130" s="41" t="s">
        <v>217</v>
      </c>
    </row>
    <row r="131" spans="20:20">
      <c r="T131" s="41" t="s">
        <v>217</v>
      </c>
    </row>
    <row r="132" spans="20:20">
      <c r="T132" s="41" t="s">
        <v>217</v>
      </c>
    </row>
    <row r="133" spans="20:20">
      <c r="T133" s="41" t="s">
        <v>217</v>
      </c>
    </row>
    <row r="134" spans="20:20">
      <c r="T134" s="41" t="s">
        <v>217</v>
      </c>
    </row>
    <row r="135" spans="20:20">
      <c r="T135" s="41" t="s">
        <v>217</v>
      </c>
    </row>
    <row r="136" spans="20:20">
      <c r="T136" s="41" t="s">
        <v>217</v>
      </c>
    </row>
    <row r="137" spans="20:20">
      <c r="T137" s="41" t="s">
        <v>217</v>
      </c>
    </row>
    <row r="138" spans="20:20">
      <c r="T138" s="41" t="s">
        <v>217</v>
      </c>
    </row>
    <row r="139" spans="20:20">
      <c r="T139" s="41" t="s">
        <v>217</v>
      </c>
    </row>
    <row r="140" spans="20:20">
      <c r="T140" s="41" t="s">
        <v>217</v>
      </c>
    </row>
    <row r="141" spans="20:20">
      <c r="T141" s="41" t="s">
        <v>217</v>
      </c>
    </row>
  </sheetData>
  <sheetProtection algorithmName="SHA-512" hashValue="mPiTVB2FWVDNsuKsr5dirHyqWyNO4VOlDxd38hC7X2nBDAwIDgXAeKlxP265yKm2NLK7OjCFgXj1XNvZ0qcm7w==" saltValue="aJPpVu0FZrP0i+9A1GZVwQ==" spinCount="100000" sheet="1" objects="1" scenarios="1"/>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Label 2">
              <controlPr defaultSize="0" autoFill="0" autoLine="0" autoPict="0">
                <anchor moveWithCells="1" sizeWithCells="1">
                  <from>
                    <xdr:col>22</xdr:col>
                    <xdr:colOff>546100</xdr:colOff>
                    <xdr:row>44</xdr:row>
                    <xdr:rowOff>0</xdr:rowOff>
                  </from>
                  <to>
                    <xdr:col>23</xdr:col>
                    <xdr:colOff>469900</xdr:colOff>
                    <xdr:row>48</xdr:row>
                    <xdr:rowOff>203200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D8C87-B19E-ED4B-B416-CAA5D50275E8}">
  <dimension ref="A1:AH223"/>
  <sheetViews>
    <sheetView showGridLines="0" zoomScale="90" zoomScaleNormal="90" workbookViewId="0">
      <pane ySplit="11" topLeftCell="A12" activePane="bottomLeft" state="frozen"/>
      <selection pane="bottomLeft"/>
    </sheetView>
  </sheetViews>
  <sheetFormatPr baseColWidth="10" defaultColWidth="0" defaultRowHeight="15"/>
  <cols>
    <col min="1" max="1" width="14.33203125" style="40" customWidth="1"/>
    <col min="2" max="2" width="6.1640625" style="54" customWidth="1"/>
    <col min="3" max="3" width="42.83203125" style="40" customWidth="1"/>
    <col min="4" max="4" width="3.83203125" style="40" customWidth="1"/>
    <col min="5" max="5" width="43.83203125" style="40" customWidth="1"/>
    <col min="6" max="6" width="3.33203125" style="40" customWidth="1"/>
    <col min="7" max="7" width="35" style="40" customWidth="1"/>
    <col min="8" max="8" width="5.1640625" style="40" customWidth="1"/>
    <col min="9" max="9" width="33.1640625" style="40" customWidth="1"/>
    <col min="10" max="10" width="3.6640625" style="40" customWidth="1"/>
    <col min="11" max="11" width="52.5" style="40" customWidth="1"/>
    <col min="12" max="12" width="4.6640625" style="40" customWidth="1"/>
    <col min="13" max="13" width="7.1640625" style="40" customWidth="1"/>
    <col min="14" max="33" width="10.6640625" style="40" hidden="1" customWidth="1"/>
    <col min="34" max="34" width="11.83203125" style="40" hidden="1" customWidth="1"/>
    <col min="35" max="16384" width="10.6640625" style="40" hidden="1"/>
  </cols>
  <sheetData>
    <row r="1" spans="1:34" ht="6" customHeight="1" thickBot="1">
      <c r="L1" s="41"/>
    </row>
    <row r="2" spans="1:34" ht="16" thickTop="1">
      <c r="B2" s="55"/>
      <c r="C2" s="43"/>
      <c r="D2" s="43"/>
      <c r="E2" s="43"/>
      <c r="F2" s="43"/>
      <c r="G2" s="43"/>
      <c r="H2" s="43"/>
      <c r="I2" s="43"/>
      <c r="J2" s="43"/>
      <c r="K2" s="43"/>
      <c r="L2" s="61"/>
      <c r="N2" s="56"/>
    </row>
    <row r="3" spans="1:34">
      <c r="B3" s="52"/>
      <c r="L3" s="46"/>
      <c r="N3" s="57"/>
    </row>
    <row r="4" spans="1:34">
      <c r="B4" s="52"/>
      <c r="L4" s="46"/>
      <c r="N4" s="58"/>
    </row>
    <row r="5" spans="1:34" ht="16" thickBot="1">
      <c r="B5" s="59"/>
      <c r="C5" s="48"/>
      <c r="D5" s="48"/>
      <c r="E5" s="48"/>
      <c r="F5" s="48"/>
      <c r="G5" s="48"/>
      <c r="H5" s="48"/>
      <c r="I5" s="48"/>
      <c r="J5" s="48"/>
      <c r="K5" s="48"/>
      <c r="L5" s="62"/>
      <c r="N5" s="60"/>
    </row>
    <row r="6" spans="1:34" ht="37.5" customHeight="1" thickTop="1">
      <c r="B6" s="52"/>
      <c r="L6" s="63"/>
    </row>
    <row r="7" spans="1:34" ht="22.5" customHeight="1" thickBot="1">
      <c r="B7" s="52"/>
      <c r="C7" s="67" t="s">
        <v>218</v>
      </c>
      <c r="L7" s="63"/>
    </row>
    <row r="8" spans="1:34" ht="67.5" customHeight="1" thickBot="1">
      <c r="B8" s="52"/>
      <c r="C8" s="147" t="s">
        <v>17</v>
      </c>
      <c r="D8" s="148"/>
      <c r="E8" s="149"/>
      <c r="L8" s="63"/>
    </row>
    <row r="9" spans="1:34" ht="22.5" customHeight="1">
      <c r="B9" s="52"/>
      <c r="L9" s="63"/>
    </row>
    <row r="10" spans="1:34" ht="25.5" customHeight="1">
      <c r="B10" s="52"/>
      <c r="L10" s="63"/>
    </row>
    <row r="11" spans="1:34" s="53" customFormat="1" ht="52" customHeight="1">
      <c r="A11" s="40"/>
      <c r="B11" s="73"/>
      <c r="C11" s="74" t="s">
        <v>0</v>
      </c>
      <c r="D11" s="75" t="s">
        <v>217</v>
      </c>
      <c r="E11" s="74" t="s">
        <v>2</v>
      </c>
      <c r="F11" s="75"/>
      <c r="G11" s="74" t="s">
        <v>5</v>
      </c>
      <c r="H11" s="75"/>
      <c r="I11" s="74" t="s">
        <v>6</v>
      </c>
      <c r="J11" s="75"/>
      <c r="K11" s="74" t="s">
        <v>7</v>
      </c>
      <c r="L11" s="76"/>
      <c r="M11" s="40"/>
    </row>
    <row r="12" spans="1:34" ht="143" customHeight="1">
      <c r="B12" s="130">
        <v>1</v>
      </c>
      <c r="C12" s="139" t="str">
        <f ca="1">IF(IFERROR(OFFSET(ListasChequeo!$C$3,MATCH($B12&amp;$C$8,ListasChequeo!$P$4:$P$299,0),MATCH(ResumenESTADO!C$11,ListasChequeo!$C$3:$J$3,0)-1),"")=0,"",IFERROR(OFFSET(ListasChequeo!$C$3,MATCH($B12&amp;$C$8,ListasChequeo!$P$4:$P$299,0),MATCH(ResumenESTADO!C$11,ListasChequeo!$C$3:$J$3,0)-1),""))</f>
        <v>1. Detección y análisis de necesidades</v>
      </c>
      <c r="D12" s="138"/>
      <c r="E12" s="137" t="str">
        <f ca="1">IF(IFERROR(OFFSET(ListasChequeo!$C$3,MATCH($B12&amp;$C$8,ListasChequeo!$P$4:$P$299,0),MATCH(ResumenESTADO!E$11,ListasChequeo!$C$3:$J$3,0)-1),"")=0,"",IFERROR(OFFSET(ListasChequeo!$C$3,MATCH($B12&amp;$C$8,ListasChequeo!$P$4:$P$299,0),MATCH(ResumenESTADO!E$11,ListasChequeo!$C$3:$J$3,0)-1),""))</f>
        <v>Las necesidades de información de la OE han sido confirmadas a través de mecanismos de consulta y/o con base en la demanda identificada en el PEN?
"Recuerde que debe realizar seguimiento periódico a las necesidades de información."</v>
      </c>
      <c r="F12" s="138" t="s">
        <v>217</v>
      </c>
      <c r="G12" s="137" t="str">
        <f ca="1">IF(IFERROR(OFFSET(ListasChequeo!$C$3,MATCH($B12&amp;$C$8,ListasChequeo!$P$4:$P$299,0),MATCH(ResumenESTADO!G$11,ListasChequeo!$C$3:$J$3,0)-1),"")=0,"",IFERROR(OFFSET(ListasChequeo!$C$3,MATCH($B12&amp;$C$8,ListasChequeo!$P$4:$P$299,0),MATCH(ResumenESTADO!G$11,ListasChequeo!$C$3:$J$3,0)-1),""))</f>
        <v/>
      </c>
      <c r="H12" s="138" t="s">
        <v>217</v>
      </c>
      <c r="I12" s="137" t="str">
        <f ca="1">IF(IFERROR(OFFSET(ListasChequeo!$C$3,MATCH($B12&amp;$C$8,ListasChequeo!$P$4:$P$299,0),MATCH(ResumenESTADO!I$11,ListasChequeo!$C$3:$J$3,0)-1),"")=0,"",IFERROR(OFFSET(ListasChequeo!$C$3,MATCH($B12&amp;$C$8,ListasChequeo!$P$4:$P$299,0),MATCH(ResumenESTADO!I$11,ListasChequeo!$C$3:$J$3,0)-1),""))</f>
        <v/>
      </c>
      <c r="J12" s="138" t="s">
        <v>217</v>
      </c>
      <c r="K12" s="137" t="str">
        <f ca="1">IF(IFERROR(OFFSET(ListasChequeo!$C$3,MATCH($B12&amp;$C$8,ListasChequeo!$P$4:$P$299,0),MATCH(ResumenESTADO!K$11,ListasChequeo!$C$3:$J$3,0)-1),"")=0,"",IFERROR(OFFSET(ListasChequeo!$C$3,MATCH($B12&amp;$C$8,ListasChequeo!$P$4:$P$299,0),MATCH(ResumenESTADO!K$11,ListasChequeo!$C$3:$J$3,0)-1),""))</f>
        <v/>
      </c>
      <c r="L12" s="63"/>
      <c r="AH12" s="40">
        <v>1</v>
      </c>
    </row>
    <row r="13" spans="1:34" ht="117" customHeight="1">
      <c r="B13" s="130">
        <v>2</v>
      </c>
      <c r="C13" s="139" t="str">
        <f ca="1">IF(IFERROR(OFFSET(ListasChequeo!$C$3,MATCH($B13&amp;$C$8,ListasChequeo!$P$4:$P$299,0),MATCH(ResumenESTADO!C$11,ListasChequeo!$C$3:$J$3,0)-1),"")=0,"",IFERROR(OFFSET(ListasChequeo!$C$3,MATCH($B13&amp;$C$8,ListasChequeo!$P$4:$P$299,0),MATCH(ResumenESTADO!C$11,ListasChequeo!$C$3:$J$3,0)-1),""))</f>
        <v/>
      </c>
      <c r="D13" s="138"/>
      <c r="E13" s="137" t="str">
        <f ca="1">IF(IFERROR(OFFSET(ListasChequeo!$C$3,MATCH($B13&amp;$C$8,ListasChequeo!$P$4:$P$299,0),MATCH(ResumenESTADO!E$11,ListasChequeo!$C$3:$J$3,0)-1),"")=0,"",IFERROR(OFFSET(ListasChequeo!$C$3,MATCH($B13&amp;$C$8,ListasChequeo!$P$4:$P$299,0),MATCH(ResumenESTADO!E$11,ListasChequeo!$C$3:$J$3,0)-1),""))</f>
        <v/>
      </c>
      <c r="F13" s="138" t="s">
        <v>217</v>
      </c>
      <c r="G13" s="137" t="str">
        <f ca="1">IF(IFERROR(OFFSET(ListasChequeo!$C$3,MATCH($B13&amp;$C$8,ListasChequeo!$P$4:$P$299,0),MATCH(ResumenESTADO!G$11,ListasChequeo!$C$3:$J$3,0)-1),"")=0,"",IFERROR(OFFSET(ListasChequeo!$C$3,MATCH($B13&amp;$C$8,ListasChequeo!$P$4:$P$299,0),MATCH(ResumenESTADO!G$11,ListasChequeo!$C$3:$J$3,0)-1),""))</f>
        <v/>
      </c>
      <c r="H13" s="138" t="s">
        <v>217</v>
      </c>
      <c r="I13" s="137" t="str">
        <f ca="1">IF(IFERROR(OFFSET(ListasChequeo!$C$3,MATCH($B13&amp;$C$8,ListasChequeo!$P$4:$P$299,0),MATCH(ResumenESTADO!I$11,ListasChequeo!$C$3:$J$3,0)-1),"")=0,"",IFERROR(OFFSET(ListasChequeo!$C$3,MATCH($B13&amp;$C$8,ListasChequeo!$P$4:$P$299,0),MATCH(ResumenESTADO!I$11,ListasChequeo!$C$3:$J$3,0)-1),""))</f>
        <v/>
      </c>
      <c r="J13" s="138" t="s">
        <v>217</v>
      </c>
      <c r="K13" s="137" t="str">
        <f ca="1">IF(IFERROR(OFFSET(ListasChequeo!$C$3,MATCH($B13&amp;$C$8,ListasChequeo!$P$4:$P$299,0),MATCH(ResumenESTADO!K$11,ListasChequeo!$C$3:$J$3,0)-1),"")=0,"",IFERROR(OFFSET(ListasChequeo!$C$3,MATCH($B13&amp;$C$8,ListasChequeo!$P$4:$P$299,0),MATCH(ResumenESTADO!K$11,ListasChequeo!$C$3:$J$3,0)-1),""))</f>
        <v/>
      </c>
      <c r="L13" s="63"/>
      <c r="AH13" s="40">
        <v>2</v>
      </c>
    </row>
    <row r="14" spans="1:34" ht="109" customHeight="1">
      <c r="B14" s="130">
        <v>3</v>
      </c>
      <c r="C14" s="139" t="str">
        <f ca="1">IF(IFERROR(OFFSET(ListasChequeo!$C$3,MATCH($B14&amp;$C$8,ListasChequeo!$P$4:$P$299,0),MATCH(ResumenESTADO!C$11,ListasChequeo!$C$3:$J$3,0)-1),"")=0,"",IFERROR(OFFSET(ListasChequeo!$C$3,MATCH($B14&amp;$C$8,ListasChequeo!$P$4:$P$299,0),MATCH(ResumenESTADO!C$11,ListasChequeo!$C$3:$J$3,0)-1),""))</f>
        <v/>
      </c>
      <c r="D14" s="138"/>
      <c r="E14" s="137" t="str">
        <f ca="1">IF(IFERROR(OFFSET(ListasChequeo!$C$3,MATCH($B14&amp;$C$8,ListasChequeo!$P$4:$P$299,0),MATCH(ResumenESTADO!E$11,ListasChequeo!$C$3:$J$3,0)-1),"")=0,"",IFERROR(OFFSET(ListasChequeo!$C$3,MATCH($B14&amp;$C$8,ListasChequeo!$P$4:$P$299,0),MATCH(ResumenESTADO!E$11,ListasChequeo!$C$3:$J$3,0)-1),""))</f>
        <v/>
      </c>
      <c r="F14" s="138" t="s">
        <v>217</v>
      </c>
      <c r="G14" s="137" t="str">
        <f ca="1">IF(IFERROR(OFFSET(ListasChequeo!$C$3,MATCH($B14&amp;$C$8,ListasChequeo!$P$4:$P$299,0),MATCH(ResumenESTADO!G$11,ListasChequeo!$C$3:$J$3,0)-1),"")=0,"",IFERROR(OFFSET(ListasChequeo!$C$3,MATCH($B14&amp;$C$8,ListasChequeo!$P$4:$P$299,0),MATCH(ResumenESTADO!G$11,ListasChequeo!$C$3:$J$3,0)-1),""))</f>
        <v/>
      </c>
      <c r="H14" s="138" t="s">
        <v>217</v>
      </c>
      <c r="I14" s="137" t="str">
        <f ca="1">IF(IFERROR(OFFSET(ListasChequeo!$C$3,MATCH($B14&amp;$C$8,ListasChequeo!$P$4:$P$299,0),MATCH(ResumenESTADO!I$11,ListasChequeo!$C$3:$J$3,0)-1),"")=0,"",IFERROR(OFFSET(ListasChequeo!$C$3,MATCH($B14&amp;$C$8,ListasChequeo!$P$4:$P$299,0),MATCH(ResumenESTADO!I$11,ListasChequeo!$C$3:$J$3,0)-1),""))</f>
        <v/>
      </c>
      <c r="J14" s="138" t="s">
        <v>217</v>
      </c>
      <c r="K14" s="137" t="str">
        <f ca="1">IF(IFERROR(OFFSET(ListasChequeo!$C$3,MATCH($B14&amp;$C$8,ListasChequeo!$P$4:$P$299,0),MATCH(ResumenESTADO!K$11,ListasChequeo!$C$3:$J$3,0)-1),"")=0,"",IFERROR(OFFSET(ListasChequeo!$C$3,MATCH($B14&amp;$C$8,ListasChequeo!$P$4:$P$299,0),MATCH(ResumenESTADO!K$11,ListasChequeo!$C$3:$J$3,0)-1),""))</f>
        <v/>
      </c>
      <c r="L14" s="63"/>
      <c r="AH14" s="40">
        <v>3</v>
      </c>
    </row>
    <row r="15" spans="1:34" ht="89.25" customHeight="1">
      <c r="B15" s="130">
        <v>4</v>
      </c>
      <c r="C15" s="139" t="str">
        <f ca="1">IF(IFERROR(OFFSET(ListasChequeo!$C$3,MATCH($B15&amp;$C$8,ListasChequeo!$P$4:$P$299,0),MATCH(ResumenESTADO!C$11,ListasChequeo!$C$3:$J$3,0)-1),"")=0,"",IFERROR(OFFSET(ListasChequeo!$C$3,MATCH($B15&amp;$C$8,ListasChequeo!$P$4:$P$299,0),MATCH(ResumenESTADO!C$11,ListasChequeo!$C$3:$J$3,0)-1),""))</f>
        <v/>
      </c>
      <c r="D15" s="138"/>
      <c r="E15" s="137" t="str">
        <f ca="1">IF(IFERROR(OFFSET(ListasChequeo!$C$3,MATCH($B15&amp;$C$8,ListasChequeo!$P$4:$P$299,0),MATCH(ResumenESTADO!E$11,ListasChequeo!$C$3:$J$3,0)-1),"")=0,"",IFERROR(OFFSET(ListasChequeo!$C$3,MATCH($B15&amp;$C$8,ListasChequeo!$P$4:$P$299,0),MATCH(ResumenESTADO!E$11,ListasChequeo!$C$3:$J$3,0)-1),""))</f>
        <v/>
      </c>
      <c r="F15" s="138" t="s">
        <v>217</v>
      </c>
      <c r="G15" s="137" t="str">
        <f ca="1">IF(IFERROR(OFFSET(ListasChequeo!$C$3,MATCH($B15&amp;$C$8,ListasChequeo!$P$4:$P$299,0),MATCH(ResumenESTADO!G$11,ListasChequeo!$C$3:$J$3,0)-1),"")=0,"",IFERROR(OFFSET(ListasChequeo!$C$3,MATCH($B15&amp;$C$8,ListasChequeo!$P$4:$P$299,0),MATCH(ResumenESTADO!G$11,ListasChequeo!$C$3:$J$3,0)-1),""))</f>
        <v/>
      </c>
      <c r="H15" s="138" t="s">
        <v>217</v>
      </c>
      <c r="I15" s="137" t="str">
        <f ca="1">IF(IFERROR(OFFSET(ListasChequeo!$C$3,MATCH($B15&amp;$C$8,ListasChequeo!$P$4:$P$299,0),MATCH(ResumenESTADO!I$11,ListasChequeo!$C$3:$J$3,0)-1),"")=0,"",IFERROR(OFFSET(ListasChequeo!$C$3,MATCH($B15&amp;$C$8,ListasChequeo!$P$4:$P$299,0),MATCH(ResumenESTADO!I$11,ListasChequeo!$C$3:$J$3,0)-1),""))</f>
        <v/>
      </c>
      <c r="J15" s="138" t="s">
        <v>217</v>
      </c>
      <c r="K15" s="137" t="str">
        <f ca="1">IF(IFERROR(OFFSET(ListasChequeo!$C$3,MATCH($B15&amp;$C$8,ListasChequeo!$P$4:$P$299,0),MATCH(ResumenESTADO!K$11,ListasChequeo!$C$3:$J$3,0)-1),"")=0,"",IFERROR(OFFSET(ListasChequeo!$C$3,MATCH($B15&amp;$C$8,ListasChequeo!$P$4:$P$299,0),MATCH(ResumenESTADO!K$11,ListasChequeo!$C$3:$J$3,0)-1),""))</f>
        <v/>
      </c>
      <c r="L15" s="63"/>
      <c r="AH15" s="40">
        <v>4</v>
      </c>
    </row>
    <row r="16" spans="1:34" ht="89.25" customHeight="1">
      <c r="B16" s="130">
        <v>5</v>
      </c>
      <c r="C16" s="139" t="str">
        <f ca="1">IF(IFERROR(OFFSET(ListasChequeo!$C$3,MATCH($B16&amp;$C$8,ListasChequeo!$P$4:$P$299,0),MATCH(ResumenESTADO!C$11,ListasChequeo!$C$3:$J$3,0)-1),"")=0,"",IFERROR(OFFSET(ListasChequeo!$C$3,MATCH($B16&amp;$C$8,ListasChequeo!$P$4:$P$299,0),MATCH(ResumenESTADO!C$11,ListasChequeo!$C$3:$J$3,0)-1),""))</f>
        <v/>
      </c>
      <c r="D16" s="138"/>
      <c r="E16" s="137" t="str">
        <f ca="1">IF(IFERROR(OFFSET(ListasChequeo!$C$3,MATCH($B16&amp;$C$8,ListasChequeo!$P$4:$P$299,0),MATCH(ResumenESTADO!E$11,ListasChequeo!$C$3:$J$3,0)-1),"")=0,"",IFERROR(OFFSET(ListasChequeo!$C$3,MATCH($B16&amp;$C$8,ListasChequeo!$P$4:$P$299,0),MATCH(ResumenESTADO!E$11,ListasChequeo!$C$3:$J$3,0)-1),""))</f>
        <v/>
      </c>
      <c r="F16" s="138" t="s">
        <v>217</v>
      </c>
      <c r="G16" s="137" t="str">
        <f ca="1">IF(IFERROR(OFFSET(ListasChequeo!$C$3,MATCH($B16&amp;$C$8,ListasChequeo!$P$4:$P$299,0),MATCH(ResumenESTADO!G$11,ListasChequeo!$C$3:$J$3,0)-1),"")=0,"",IFERROR(OFFSET(ListasChequeo!$C$3,MATCH($B16&amp;$C$8,ListasChequeo!$P$4:$P$299,0),MATCH(ResumenESTADO!G$11,ListasChequeo!$C$3:$J$3,0)-1),""))</f>
        <v/>
      </c>
      <c r="H16" s="138" t="s">
        <v>217</v>
      </c>
      <c r="I16" s="137" t="str">
        <f ca="1">IF(IFERROR(OFFSET(ListasChequeo!$C$3,MATCH($B16&amp;$C$8,ListasChequeo!$P$4:$P$299,0),MATCH(ResumenESTADO!I$11,ListasChequeo!$C$3:$J$3,0)-1),"")=0,"",IFERROR(OFFSET(ListasChequeo!$C$3,MATCH($B16&amp;$C$8,ListasChequeo!$P$4:$P$299,0),MATCH(ResumenESTADO!I$11,ListasChequeo!$C$3:$J$3,0)-1),""))</f>
        <v/>
      </c>
      <c r="J16" s="138" t="s">
        <v>217</v>
      </c>
      <c r="K16" s="137" t="str">
        <f ca="1">IF(IFERROR(OFFSET(ListasChequeo!$C$3,MATCH($B16&amp;$C$8,ListasChequeo!$P$4:$P$299,0),MATCH(ResumenESTADO!K$11,ListasChequeo!$C$3:$J$3,0)-1),"")=0,"",IFERROR(OFFSET(ListasChequeo!$C$3,MATCH($B16&amp;$C$8,ListasChequeo!$P$4:$P$299,0),MATCH(ResumenESTADO!K$11,ListasChequeo!$C$3:$J$3,0)-1),""))</f>
        <v/>
      </c>
      <c r="L16" s="63"/>
      <c r="AH16" s="40">
        <v>5</v>
      </c>
    </row>
    <row r="17" spans="2:34" ht="89.25" customHeight="1">
      <c r="B17" s="130">
        <v>6</v>
      </c>
      <c r="C17" s="139" t="str">
        <f ca="1">IF(IFERROR(OFFSET(ListasChequeo!$C$3,MATCH($B17&amp;$C$8,ListasChequeo!$P$4:$P$299,0),MATCH(ResumenESTADO!C$11,ListasChequeo!$C$3:$J$3,0)-1),"")=0,"",IFERROR(OFFSET(ListasChequeo!$C$3,MATCH($B17&amp;$C$8,ListasChequeo!$P$4:$P$299,0),MATCH(ResumenESTADO!C$11,ListasChequeo!$C$3:$J$3,0)-1),""))</f>
        <v/>
      </c>
      <c r="D17" s="138"/>
      <c r="E17" s="137" t="str">
        <f ca="1">IF(IFERROR(OFFSET(ListasChequeo!$C$3,MATCH($B17&amp;$C$8,ListasChequeo!$P$4:$P$299,0),MATCH(ResumenESTADO!E$11,ListasChequeo!$C$3:$J$3,0)-1),"")=0,"",IFERROR(OFFSET(ListasChequeo!$C$3,MATCH($B17&amp;$C$8,ListasChequeo!$P$4:$P$299,0),MATCH(ResumenESTADO!E$11,ListasChequeo!$C$3:$J$3,0)-1),""))</f>
        <v/>
      </c>
      <c r="F17" s="138" t="s">
        <v>217</v>
      </c>
      <c r="G17" s="137" t="str">
        <f ca="1">IF(IFERROR(OFFSET(ListasChequeo!$C$3,MATCH($B17&amp;$C$8,ListasChequeo!$P$4:$P$299,0),MATCH(ResumenESTADO!G$11,ListasChequeo!$C$3:$J$3,0)-1),"")=0,"",IFERROR(OFFSET(ListasChequeo!$C$3,MATCH($B17&amp;$C$8,ListasChequeo!$P$4:$P$299,0),MATCH(ResumenESTADO!G$11,ListasChequeo!$C$3:$J$3,0)-1),""))</f>
        <v/>
      </c>
      <c r="H17" s="138" t="s">
        <v>217</v>
      </c>
      <c r="I17" s="137" t="str">
        <f ca="1">IF(IFERROR(OFFSET(ListasChequeo!$C$3,MATCH($B17&amp;$C$8,ListasChequeo!$P$4:$P$299,0),MATCH(ResumenESTADO!I$11,ListasChequeo!$C$3:$J$3,0)-1),"")=0,"",IFERROR(OFFSET(ListasChequeo!$C$3,MATCH($B17&amp;$C$8,ListasChequeo!$P$4:$P$299,0),MATCH(ResumenESTADO!I$11,ListasChequeo!$C$3:$J$3,0)-1),""))</f>
        <v/>
      </c>
      <c r="J17" s="138" t="s">
        <v>217</v>
      </c>
      <c r="K17" s="137" t="str">
        <f ca="1">IF(IFERROR(OFFSET(ListasChequeo!$C$3,MATCH($B17&amp;$C$8,ListasChequeo!$P$4:$P$299,0),MATCH(ResumenESTADO!K$11,ListasChequeo!$C$3:$J$3,0)-1),"")=0,"",IFERROR(OFFSET(ListasChequeo!$C$3,MATCH($B17&amp;$C$8,ListasChequeo!$P$4:$P$299,0),MATCH(ResumenESTADO!K$11,ListasChequeo!$C$3:$J$3,0)-1),""))</f>
        <v/>
      </c>
      <c r="L17" s="63"/>
      <c r="AH17" s="40">
        <v>6</v>
      </c>
    </row>
    <row r="18" spans="2:34" ht="89.25" customHeight="1">
      <c r="B18" s="130">
        <v>7</v>
      </c>
      <c r="C18" s="139" t="str">
        <f ca="1">IF(IFERROR(OFFSET(ListasChequeo!$C$3,MATCH($B18&amp;$C$8,ListasChequeo!$P$4:$P$299,0),MATCH(ResumenESTADO!C$11,ListasChequeo!$C$3:$J$3,0)-1),"")=0,"",IFERROR(OFFSET(ListasChequeo!$C$3,MATCH($B18&amp;$C$8,ListasChequeo!$P$4:$P$299,0),MATCH(ResumenESTADO!C$11,ListasChequeo!$C$3:$J$3,0)-1),""))</f>
        <v/>
      </c>
      <c r="D18" s="138"/>
      <c r="E18" s="137" t="str">
        <f ca="1">IF(IFERROR(OFFSET(ListasChequeo!$C$3,MATCH($B18&amp;$C$8,ListasChequeo!$P$4:$P$299,0),MATCH(ResumenESTADO!E$11,ListasChequeo!$C$3:$J$3,0)-1),"")=0,"",IFERROR(OFFSET(ListasChequeo!$C$3,MATCH($B18&amp;$C$8,ListasChequeo!$P$4:$P$299,0),MATCH(ResumenESTADO!E$11,ListasChequeo!$C$3:$J$3,0)-1),""))</f>
        <v/>
      </c>
      <c r="F18" s="138" t="s">
        <v>217</v>
      </c>
      <c r="G18" s="137" t="str">
        <f ca="1">IF(IFERROR(OFFSET(ListasChequeo!$C$3,MATCH($B18&amp;$C$8,ListasChequeo!$P$4:$P$299,0),MATCH(ResumenESTADO!G$11,ListasChequeo!$C$3:$J$3,0)-1),"")=0,"",IFERROR(OFFSET(ListasChequeo!$C$3,MATCH($B18&amp;$C$8,ListasChequeo!$P$4:$P$299,0),MATCH(ResumenESTADO!G$11,ListasChequeo!$C$3:$J$3,0)-1),""))</f>
        <v/>
      </c>
      <c r="H18" s="138" t="s">
        <v>217</v>
      </c>
      <c r="I18" s="137" t="str">
        <f ca="1">IF(IFERROR(OFFSET(ListasChequeo!$C$3,MATCH($B18&amp;$C$8,ListasChequeo!$P$4:$P$299,0),MATCH(ResumenESTADO!I$11,ListasChequeo!$C$3:$J$3,0)-1),"")=0,"",IFERROR(OFFSET(ListasChequeo!$C$3,MATCH($B18&amp;$C$8,ListasChequeo!$P$4:$P$299,0),MATCH(ResumenESTADO!I$11,ListasChequeo!$C$3:$J$3,0)-1),""))</f>
        <v/>
      </c>
      <c r="J18" s="138" t="s">
        <v>217</v>
      </c>
      <c r="K18" s="137" t="str">
        <f ca="1">IF(IFERROR(OFFSET(ListasChequeo!$C$3,MATCH($B18&amp;$C$8,ListasChequeo!$P$4:$P$299,0),MATCH(ResumenESTADO!K$11,ListasChequeo!$C$3:$J$3,0)-1),"")=0,"",IFERROR(OFFSET(ListasChequeo!$C$3,MATCH($B18&amp;$C$8,ListasChequeo!$P$4:$P$299,0),MATCH(ResumenESTADO!K$11,ListasChequeo!$C$3:$J$3,0)-1),""))</f>
        <v/>
      </c>
      <c r="L18" s="63"/>
      <c r="AH18" s="40">
        <v>7</v>
      </c>
    </row>
    <row r="19" spans="2:34" ht="89.25" customHeight="1">
      <c r="B19" s="130">
        <v>8</v>
      </c>
      <c r="C19" s="139" t="str">
        <f ca="1">IF(IFERROR(OFFSET(ListasChequeo!$C$3,MATCH($B19&amp;$C$8,ListasChequeo!$P$4:$P$299,0),MATCH(ResumenESTADO!C$11,ListasChequeo!$C$3:$J$3,0)-1),"")=0,"",IFERROR(OFFSET(ListasChequeo!$C$3,MATCH($B19&amp;$C$8,ListasChequeo!$P$4:$P$299,0),MATCH(ResumenESTADO!C$11,ListasChequeo!$C$3:$J$3,0)-1),""))</f>
        <v/>
      </c>
      <c r="D19" s="138"/>
      <c r="E19" s="137" t="str">
        <f ca="1">IF(IFERROR(OFFSET(ListasChequeo!$C$3,MATCH($B19&amp;$C$8,ListasChequeo!$P$4:$P$299,0),MATCH(ResumenESTADO!E$11,ListasChequeo!$C$3:$J$3,0)-1),"")=0,"",IFERROR(OFFSET(ListasChequeo!$C$3,MATCH($B19&amp;$C$8,ListasChequeo!$P$4:$P$299,0),MATCH(ResumenESTADO!E$11,ListasChequeo!$C$3:$J$3,0)-1),""))</f>
        <v/>
      </c>
      <c r="F19" s="138" t="s">
        <v>217</v>
      </c>
      <c r="G19" s="137" t="str">
        <f ca="1">IF(IFERROR(OFFSET(ListasChequeo!$C$3,MATCH($B19&amp;$C$8,ListasChequeo!$P$4:$P$299,0),MATCH(ResumenESTADO!G$11,ListasChequeo!$C$3:$J$3,0)-1),"")=0,"",IFERROR(OFFSET(ListasChequeo!$C$3,MATCH($B19&amp;$C$8,ListasChequeo!$P$4:$P$299,0),MATCH(ResumenESTADO!G$11,ListasChequeo!$C$3:$J$3,0)-1),""))</f>
        <v/>
      </c>
      <c r="H19" s="138" t="s">
        <v>217</v>
      </c>
      <c r="I19" s="137" t="str">
        <f ca="1">IF(IFERROR(OFFSET(ListasChequeo!$C$3,MATCH($B19&amp;$C$8,ListasChequeo!$P$4:$P$299,0),MATCH(ResumenESTADO!I$11,ListasChequeo!$C$3:$J$3,0)-1),"")=0,"",IFERROR(OFFSET(ListasChequeo!$C$3,MATCH($B19&amp;$C$8,ListasChequeo!$P$4:$P$299,0),MATCH(ResumenESTADO!I$11,ListasChequeo!$C$3:$J$3,0)-1),""))</f>
        <v/>
      </c>
      <c r="J19" s="138" t="s">
        <v>217</v>
      </c>
      <c r="K19" s="137" t="str">
        <f ca="1">IF(IFERROR(OFFSET(ListasChequeo!$C$3,MATCH($B19&amp;$C$8,ListasChequeo!$P$4:$P$299,0),MATCH(ResumenESTADO!K$11,ListasChequeo!$C$3:$J$3,0)-1),"")=0,"",IFERROR(OFFSET(ListasChequeo!$C$3,MATCH($B19&amp;$C$8,ListasChequeo!$P$4:$P$299,0),MATCH(ResumenESTADO!K$11,ListasChequeo!$C$3:$J$3,0)-1),""))</f>
        <v/>
      </c>
      <c r="L19" s="63"/>
      <c r="AH19" s="40">
        <v>8</v>
      </c>
    </row>
    <row r="20" spans="2:34" ht="89.25" customHeight="1">
      <c r="B20" s="130">
        <v>9</v>
      </c>
      <c r="C20" s="139" t="str">
        <f ca="1">IF(IFERROR(OFFSET(ListasChequeo!$C$3,MATCH($B20&amp;$C$8,ListasChequeo!$P$4:$P$299,0),MATCH(ResumenESTADO!C$11,ListasChequeo!$C$3:$J$3,0)-1),"")=0,"",IFERROR(OFFSET(ListasChequeo!$C$3,MATCH($B20&amp;$C$8,ListasChequeo!$P$4:$P$299,0),MATCH(ResumenESTADO!C$11,ListasChequeo!$C$3:$J$3,0)-1),""))</f>
        <v/>
      </c>
      <c r="D20" s="138"/>
      <c r="E20" s="137" t="str">
        <f ca="1">IF(IFERROR(OFFSET(ListasChequeo!$C$3,MATCH($B20&amp;$C$8,ListasChequeo!$P$4:$P$299,0),MATCH(ResumenESTADO!E$11,ListasChequeo!$C$3:$J$3,0)-1),"")=0,"",IFERROR(OFFSET(ListasChequeo!$C$3,MATCH($B20&amp;$C$8,ListasChequeo!$P$4:$P$299,0),MATCH(ResumenESTADO!E$11,ListasChequeo!$C$3:$J$3,0)-1),""))</f>
        <v/>
      </c>
      <c r="F20" s="138" t="s">
        <v>217</v>
      </c>
      <c r="G20" s="137" t="str">
        <f ca="1">IF(IFERROR(OFFSET(ListasChequeo!$C$3,MATCH($B20&amp;$C$8,ListasChequeo!$P$4:$P$299,0),MATCH(ResumenESTADO!G$11,ListasChequeo!$C$3:$J$3,0)-1),"")=0,"",IFERROR(OFFSET(ListasChequeo!$C$3,MATCH($B20&amp;$C$8,ListasChequeo!$P$4:$P$299,0),MATCH(ResumenESTADO!G$11,ListasChequeo!$C$3:$J$3,0)-1),""))</f>
        <v/>
      </c>
      <c r="H20" s="138" t="s">
        <v>217</v>
      </c>
      <c r="I20" s="137" t="str">
        <f ca="1">IF(IFERROR(OFFSET(ListasChequeo!$C$3,MATCH($B20&amp;$C$8,ListasChequeo!$P$4:$P$299,0),MATCH(ResumenESTADO!I$11,ListasChequeo!$C$3:$J$3,0)-1),"")=0,"",IFERROR(OFFSET(ListasChequeo!$C$3,MATCH($B20&amp;$C$8,ListasChequeo!$P$4:$P$299,0),MATCH(ResumenESTADO!I$11,ListasChequeo!$C$3:$J$3,0)-1),""))</f>
        <v/>
      </c>
      <c r="J20" s="138" t="s">
        <v>217</v>
      </c>
      <c r="K20" s="137" t="str">
        <f ca="1">IF(IFERROR(OFFSET(ListasChequeo!$C$3,MATCH($B20&amp;$C$8,ListasChequeo!$P$4:$P$299,0),MATCH(ResumenESTADO!K$11,ListasChequeo!$C$3:$J$3,0)-1),"")=0,"",IFERROR(OFFSET(ListasChequeo!$C$3,MATCH($B20&amp;$C$8,ListasChequeo!$P$4:$P$299,0),MATCH(ResumenESTADO!K$11,ListasChequeo!$C$3:$J$3,0)-1),""))</f>
        <v/>
      </c>
      <c r="L20" s="63"/>
      <c r="AH20" s="40">
        <v>9</v>
      </c>
    </row>
    <row r="21" spans="2:34" ht="89.25" customHeight="1">
      <c r="B21" s="130">
        <v>10</v>
      </c>
      <c r="C21" s="139" t="str">
        <f ca="1">IF(IFERROR(OFFSET(ListasChequeo!$C$3,MATCH($B21&amp;$C$8,ListasChequeo!$P$4:$P$299,0),MATCH(ResumenESTADO!C$11,ListasChequeo!$C$3:$J$3,0)-1),"")=0,"",IFERROR(OFFSET(ListasChequeo!$C$3,MATCH($B21&amp;$C$8,ListasChequeo!$P$4:$P$299,0),MATCH(ResumenESTADO!C$11,ListasChequeo!$C$3:$J$3,0)-1),""))</f>
        <v/>
      </c>
      <c r="D21" s="138"/>
      <c r="E21" s="137" t="str">
        <f ca="1">IF(IFERROR(OFFSET(ListasChequeo!$C$3,MATCH($B21&amp;$C$8,ListasChequeo!$P$4:$P$299,0),MATCH(ResumenESTADO!E$11,ListasChequeo!$C$3:$J$3,0)-1),"")=0,"",IFERROR(OFFSET(ListasChequeo!$C$3,MATCH($B21&amp;$C$8,ListasChequeo!$P$4:$P$299,0),MATCH(ResumenESTADO!E$11,ListasChequeo!$C$3:$J$3,0)-1),""))</f>
        <v/>
      </c>
      <c r="F21" s="138" t="s">
        <v>217</v>
      </c>
      <c r="G21" s="137" t="str">
        <f ca="1">IF(IFERROR(OFFSET(ListasChequeo!$C$3,MATCH($B21&amp;$C$8,ListasChequeo!$P$4:$P$299,0),MATCH(ResumenESTADO!G$11,ListasChequeo!$C$3:$J$3,0)-1),"")=0,"",IFERROR(OFFSET(ListasChequeo!$C$3,MATCH($B21&amp;$C$8,ListasChequeo!$P$4:$P$299,0),MATCH(ResumenESTADO!G$11,ListasChequeo!$C$3:$J$3,0)-1),""))</f>
        <v/>
      </c>
      <c r="H21" s="138" t="s">
        <v>217</v>
      </c>
      <c r="I21" s="137" t="str">
        <f ca="1">IF(IFERROR(OFFSET(ListasChequeo!$C$3,MATCH($B21&amp;$C$8,ListasChequeo!$P$4:$P$299,0),MATCH(ResumenESTADO!I$11,ListasChequeo!$C$3:$J$3,0)-1),"")=0,"",IFERROR(OFFSET(ListasChequeo!$C$3,MATCH($B21&amp;$C$8,ListasChequeo!$P$4:$P$299,0),MATCH(ResumenESTADO!I$11,ListasChequeo!$C$3:$J$3,0)-1),""))</f>
        <v/>
      </c>
      <c r="J21" s="138" t="s">
        <v>217</v>
      </c>
      <c r="K21" s="137" t="str">
        <f ca="1">IF(IFERROR(OFFSET(ListasChequeo!$C$3,MATCH($B21&amp;$C$8,ListasChequeo!$P$4:$P$299,0),MATCH(ResumenESTADO!K$11,ListasChequeo!$C$3:$J$3,0)-1),"")=0,"",IFERROR(OFFSET(ListasChequeo!$C$3,MATCH($B21&amp;$C$8,ListasChequeo!$P$4:$P$299,0),MATCH(ResumenESTADO!K$11,ListasChequeo!$C$3:$J$3,0)-1),""))</f>
        <v/>
      </c>
      <c r="L21" s="63"/>
      <c r="AH21" s="40">
        <v>10</v>
      </c>
    </row>
    <row r="22" spans="2:34" ht="82" customHeight="1">
      <c r="B22" s="130">
        <v>11</v>
      </c>
      <c r="C22" s="139" t="str">
        <f ca="1">IF(IFERROR(OFFSET(ListasChequeo!$C$3,MATCH($B22&amp;$C$8,ListasChequeo!$P$4:$P$299,0),MATCH(ResumenESTADO!C$11,ListasChequeo!$C$3:$J$3,0)-1),"")=0,"",IFERROR(OFFSET(ListasChequeo!$C$3,MATCH($B22&amp;$C$8,ListasChequeo!$P$4:$P$299,0),MATCH(ResumenESTADO!C$11,ListasChequeo!$C$3:$J$3,0)-1),""))</f>
        <v/>
      </c>
      <c r="D22" s="138"/>
      <c r="E22" s="137" t="str">
        <f ca="1">IF(IFERROR(OFFSET(ListasChequeo!$C$3,MATCH($B22&amp;$C$8,ListasChequeo!$P$4:$P$299,0),MATCH(ResumenESTADO!E$11,ListasChequeo!$C$3:$J$3,0)-1),"")=0,"",IFERROR(OFFSET(ListasChequeo!$C$3,MATCH($B22&amp;$C$8,ListasChequeo!$P$4:$P$299,0),MATCH(ResumenESTADO!E$11,ListasChequeo!$C$3:$J$3,0)-1),""))</f>
        <v/>
      </c>
      <c r="F22" s="138" t="s">
        <v>217</v>
      </c>
      <c r="G22" s="137" t="str">
        <f ca="1">IF(IFERROR(OFFSET(ListasChequeo!$C$3,MATCH($B22&amp;$C$8,ListasChequeo!$P$4:$P$299,0),MATCH(ResumenESTADO!G$11,ListasChequeo!$C$3:$J$3,0)-1),"")=0,"",IFERROR(OFFSET(ListasChequeo!$C$3,MATCH($B22&amp;$C$8,ListasChequeo!$P$4:$P$299,0),MATCH(ResumenESTADO!G$11,ListasChequeo!$C$3:$J$3,0)-1),""))</f>
        <v/>
      </c>
      <c r="H22" s="138" t="s">
        <v>217</v>
      </c>
      <c r="I22" s="137" t="str">
        <f ca="1">IF(IFERROR(OFFSET(ListasChequeo!$C$3,MATCH($B22&amp;$C$8,ListasChequeo!$P$4:$P$299,0),MATCH(ResumenESTADO!I$11,ListasChequeo!$C$3:$J$3,0)-1),"")=0,"",IFERROR(OFFSET(ListasChequeo!$C$3,MATCH($B22&amp;$C$8,ListasChequeo!$P$4:$P$299,0),MATCH(ResumenESTADO!I$11,ListasChequeo!$C$3:$J$3,0)-1),""))</f>
        <v/>
      </c>
      <c r="J22" s="138" t="s">
        <v>217</v>
      </c>
      <c r="K22" s="137" t="str">
        <f ca="1">IF(IFERROR(OFFSET(ListasChequeo!$C$3,MATCH($B22&amp;$C$8,ListasChequeo!$P$4:$P$299,0),MATCH(ResumenESTADO!K$11,ListasChequeo!$C$3:$J$3,0)-1),"")=0,"",IFERROR(OFFSET(ListasChequeo!$C$3,MATCH($B22&amp;$C$8,ListasChequeo!$P$4:$P$299,0),MATCH(ResumenESTADO!K$11,ListasChequeo!$C$3:$J$3,0)-1),""))</f>
        <v/>
      </c>
      <c r="L22" s="63"/>
      <c r="AH22" s="40">
        <v>11</v>
      </c>
    </row>
    <row r="23" spans="2:34" ht="82" customHeight="1">
      <c r="B23" s="130">
        <v>12</v>
      </c>
      <c r="C23" s="139" t="str">
        <f ca="1">IF(IFERROR(OFFSET(ListasChequeo!$C$3,MATCH($B23&amp;$C$8,ListasChequeo!$P$4:$P$299,0),MATCH(ResumenESTADO!C$11,ListasChequeo!$C$3:$J$3,0)-1),"")=0,"",IFERROR(OFFSET(ListasChequeo!$C$3,MATCH($B23&amp;$C$8,ListasChequeo!$P$4:$P$299,0),MATCH(ResumenESTADO!C$11,ListasChequeo!$C$3:$J$3,0)-1),""))</f>
        <v/>
      </c>
      <c r="D23" s="138"/>
      <c r="E23" s="137" t="str">
        <f ca="1">IF(IFERROR(OFFSET(ListasChequeo!$C$3,MATCH($B23&amp;$C$8,ListasChequeo!$P$4:$P$299,0),MATCH(ResumenESTADO!E$11,ListasChequeo!$C$3:$J$3,0)-1),"")=0,"",IFERROR(OFFSET(ListasChequeo!$C$3,MATCH($B23&amp;$C$8,ListasChequeo!$P$4:$P$299,0),MATCH(ResumenESTADO!E$11,ListasChequeo!$C$3:$J$3,0)-1),""))</f>
        <v/>
      </c>
      <c r="F23" s="138" t="s">
        <v>217</v>
      </c>
      <c r="G23" s="137" t="str">
        <f ca="1">IF(IFERROR(OFFSET(ListasChequeo!$C$3,MATCH($B23&amp;$C$8,ListasChequeo!$P$4:$P$299,0),MATCH(ResumenESTADO!G$11,ListasChequeo!$C$3:$J$3,0)-1),"")=0,"",IFERROR(OFFSET(ListasChequeo!$C$3,MATCH($B23&amp;$C$8,ListasChequeo!$P$4:$P$299,0),MATCH(ResumenESTADO!G$11,ListasChequeo!$C$3:$J$3,0)-1),""))</f>
        <v/>
      </c>
      <c r="H23" s="138" t="s">
        <v>217</v>
      </c>
      <c r="I23" s="137" t="str">
        <f ca="1">IF(IFERROR(OFFSET(ListasChequeo!$C$3,MATCH($B23&amp;$C$8,ListasChequeo!$P$4:$P$299,0),MATCH(ResumenESTADO!I$11,ListasChequeo!$C$3:$J$3,0)-1),"")=0,"",IFERROR(OFFSET(ListasChequeo!$C$3,MATCH($B23&amp;$C$8,ListasChequeo!$P$4:$P$299,0),MATCH(ResumenESTADO!I$11,ListasChequeo!$C$3:$J$3,0)-1),""))</f>
        <v/>
      </c>
      <c r="J23" s="138" t="s">
        <v>217</v>
      </c>
      <c r="K23" s="137" t="str">
        <f ca="1">IF(IFERROR(OFFSET(ListasChequeo!$C$3,MATCH($B23&amp;$C$8,ListasChequeo!$P$4:$P$299,0),MATCH(ResumenESTADO!K$11,ListasChequeo!$C$3:$J$3,0)-1),"")=0,"",IFERROR(OFFSET(ListasChequeo!$C$3,MATCH($B23&amp;$C$8,ListasChequeo!$P$4:$P$299,0),MATCH(ResumenESTADO!K$11,ListasChequeo!$C$3:$J$3,0)-1),""))</f>
        <v/>
      </c>
      <c r="L23" s="63"/>
      <c r="AH23" s="40">
        <v>12</v>
      </c>
    </row>
    <row r="24" spans="2:34" ht="82" customHeight="1">
      <c r="B24" s="130">
        <v>13</v>
      </c>
      <c r="C24" s="139" t="str">
        <f ca="1">IF(IFERROR(OFFSET(ListasChequeo!$C$3,MATCH($B24&amp;$C$8,ListasChequeo!$P$4:$P$299,0),MATCH(ResumenESTADO!C$11,ListasChequeo!$C$3:$J$3,0)-1),"")=0,"",IFERROR(OFFSET(ListasChequeo!$C$3,MATCH($B24&amp;$C$8,ListasChequeo!$P$4:$P$299,0),MATCH(ResumenESTADO!C$11,ListasChequeo!$C$3:$J$3,0)-1),""))</f>
        <v/>
      </c>
      <c r="D24" s="138"/>
      <c r="E24" s="137" t="str">
        <f ca="1">IF(IFERROR(OFFSET(ListasChequeo!$C$3,MATCH($B24&amp;$C$8,ListasChequeo!$P$4:$P$299,0),MATCH(ResumenESTADO!E$11,ListasChequeo!$C$3:$J$3,0)-1),"")=0,"",IFERROR(OFFSET(ListasChequeo!$C$3,MATCH($B24&amp;$C$8,ListasChequeo!$P$4:$P$299,0),MATCH(ResumenESTADO!E$11,ListasChequeo!$C$3:$J$3,0)-1),""))</f>
        <v/>
      </c>
      <c r="F24" s="138" t="s">
        <v>217</v>
      </c>
      <c r="G24" s="137" t="str">
        <f ca="1">IF(IFERROR(OFFSET(ListasChequeo!$C$3,MATCH($B24&amp;$C$8,ListasChequeo!$P$4:$P$299,0),MATCH(ResumenESTADO!G$11,ListasChequeo!$C$3:$J$3,0)-1),"")=0,"",IFERROR(OFFSET(ListasChequeo!$C$3,MATCH($B24&amp;$C$8,ListasChequeo!$P$4:$P$299,0),MATCH(ResumenESTADO!G$11,ListasChequeo!$C$3:$J$3,0)-1),""))</f>
        <v/>
      </c>
      <c r="H24" s="138" t="s">
        <v>217</v>
      </c>
      <c r="I24" s="137" t="str">
        <f ca="1">IF(IFERROR(OFFSET(ListasChequeo!$C$3,MATCH($B24&amp;$C$8,ListasChequeo!$P$4:$P$299,0),MATCH(ResumenESTADO!I$11,ListasChequeo!$C$3:$J$3,0)-1),"")=0,"",IFERROR(OFFSET(ListasChequeo!$C$3,MATCH($B24&amp;$C$8,ListasChequeo!$P$4:$P$299,0),MATCH(ResumenESTADO!I$11,ListasChequeo!$C$3:$J$3,0)-1),""))</f>
        <v/>
      </c>
      <c r="J24" s="138" t="s">
        <v>217</v>
      </c>
      <c r="K24" s="137" t="str">
        <f ca="1">IF(IFERROR(OFFSET(ListasChequeo!$C$3,MATCH($B24&amp;$C$8,ListasChequeo!$P$4:$P$299,0),MATCH(ResumenESTADO!K$11,ListasChequeo!$C$3:$J$3,0)-1),"")=0,"",IFERROR(OFFSET(ListasChequeo!$C$3,MATCH($B24&amp;$C$8,ListasChequeo!$P$4:$P$299,0),MATCH(ResumenESTADO!K$11,ListasChequeo!$C$3:$J$3,0)-1),""))</f>
        <v/>
      </c>
      <c r="L24" s="63"/>
      <c r="AH24" s="40">
        <v>13</v>
      </c>
    </row>
    <row r="25" spans="2:34" ht="82" customHeight="1">
      <c r="B25" s="130">
        <v>14</v>
      </c>
      <c r="C25" s="139" t="str">
        <f ca="1">IF(IFERROR(OFFSET(ListasChequeo!$C$3,MATCH($B25&amp;$C$8,ListasChequeo!$P$4:$P$299,0),MATCH(ResumenESTADO!C$11,ListasChequeo!$C$3:$J$3,0)-1),"")=0,"",IFERROR(OFFSET(ListasChequeo!$C$3,MATCH($B25&amp;$C$8,ListasChequeo!$P$4:$P$299,0),MATCH(ResumenESTADO!C$11,ListasChequeo!$C$3:$J$3,0)-1),""))</f>
        <v/>
      </c>
      <c r="D25" s="138"/>
      <c r="E25" s="137" t="str">
        <f ca="1">IF(IFERROR(OFFSET(ListasChequeo!$C$3,MATCH($B25&amp;$C$8,ListasChequeo!$P$4:$P$299,0),MATCH(ResumenESTADO!E$11,ListasChequeo!$C$3:$J$3,0)-1),"")=0,"",IFERROR(OFFSET(ListasChequeo!$C$3,MATCH($B25&amp;$C$8,ListasChequeo!$P$4:$P$299,0),MATCH(ResumenESTADO!E$11,ListasChequeo!$C$3:$J$3,0)-1),""))</f>
        <v/>
      </c>
      <c r="F25" s="138" t="s">
        <v>217</v>
      </c>
      <c r="G25" s="137" t="str">
        <f ca="1">IF(IFERROR(OFFSET(ListasChequeo!$C$3,MATCH($B25&amp;$C$8,ListasChequeo!$P$4:$P$299,0),MATCH(ResumenESTADO!G$11,ListasChequeo!$C$3:$J$3,0)-1),"")=0,"",IFERROR(OFFSET(ListasChequeo!$C$3,MATCH($B25&amp;$C$8,ListasChequeo!$P$4:$P$299,0),MATCH(ResumenESTADO!G$11,ListasChequeo!$C$3:$J$3,0)-1),""))</f>
        <v/>
      </c>
      <c r="H25" s="138" t="s">
        <v>217</v>
      </c>
      <c r="I25" s="137" t="str">
        <f ca="1">IF(IFERROR(OFFSET(ListasChequeo!$C$3,MATCH($B25&amp;$C$8,ListasChequeo!$P$4:$P$299,0),MATCH(ResumenESTADO!I$11,ListasChequeo!$C$3:$J$3,0)-1),"")=0,"",IFERROR(OFFSET(ListasChequeo!$C$3,MATCH($B25&amp;$C$8,ListasChequeo!$P$4:$P$299,0),MATCH(ResumenESTADO!I$11,ListasChequeo!$C$3:$J$3,0)-1),""))</f>
        <v/>
      </c>
      <c r="J25" s="138" t="s">
        <v>217</v>
      </c>
      <c r="K25" s="137" t="str">
        <f ca="1">IF(IFERROR(OFFSET(ListasChequeo!$C$3,MATCH($B25&amp;$C$8,ListasChequeo!$P$4:$P$299,0),MATCH(ResumenESTADO!K$11,ListasChequeo!$C$3:$J$3,0)-1),"")=0,"",IFERROR(OFFSET(ListasChequeo!$C$3,MATCH($B25&amp;$C$8,ListasChequeo!$P$4:$P$299,0),MATCH(ResumenESTADO!K$11,ListasChequeo!$C$3:$J$3,0)-1),""))</f>
        <v/>
      </c>
      <c r="L25" s="63"/>
      <c r="AH25" s="40">
        <v>14</v>
      </c>
    </row>
    <row r="26" spans="2:34" ht="82" customHeight="1">
      <c r="B26" s="130">
        <v>15</v>
      </c>
      <c r="C26" s="139" t="str">
        <f ca="1">IF(IFERROR(OFFSET(ListasChequeo!$C$3,MATCH($B26&amp;$C$8,ListasChequeo!$P$4:$P$299,0),MATCH(ResumenESTADO!C$11,ListasChequeo!$C$3:$J$3,0)-1),"")=0,"",IFERROR(OFFSET(ListasChequeo!$C$3,MATCH($B26&amp;$C$8,ListasChequeo!$P$4:$P$299,0),MATCH(ResumenESTADO!C$11,ListasChequeo!$C$3:$J$3,0)-1),""))</f>
        <v/>
      </c>
      <c r="D26" s="138"/>
      <c r="E26" s="137" t="str">
        <f ca="1">IF(IFERROR(OFFSET(ListasChequeo!$C$3,MATCH($B26&amp;$C$8,ListasChequeo!$P$4:$P$299,0),MATCH(ResumenESTADO!E$11,ListasChequeo!$C$3:$J$3,0)-1),"")=0,"",IFERROR(OFFSET(ListasChequeo!$C$3,MATCH($B26&amp;$C$8,ListasChequeo!$P$4:$P$299,0),MATCH(ResumenESTADO!E$11,ListasChequeo!$C$3:$J$3,0)-1),""))</f>
        <v/>
      </c>
      <c r="F26" s="138" t="s">
        <v>217</v>
      </c>
      <c r="G26" s="137" t="str">
        <f ca="1">IF(IFERROR(OFFSET(ListasChequeo!$C$3,MATCH($B26&amp;$C$8,ListasChequeo!$P$4:$P$299,0),MATCH(ResumenESTADO!G$11,ListasChequeo!$C$3:$J$3,0)-1),"")=0,"",IFERROR(OFFSET(ListasChequeo!$C$3,MATCH($B26&amp;$C$8,ListasChequeo!$P$4:$P$299,0),MATCH(ResumenESTADO!G$11,ListasChequeo!$C$3:$J$3,0)-1),""))</f>
        <v/>
      </c>
      <c r="H26" s="138" t="s">
        <v>217</v>
      </c>
      <c r="I26" s="137" t="str">
        <f ca="1">IF(IFERROR(OFFSET(ListasChequeo!$C$3,MATCH($B26&amp;$C$8,ListasChequeo!$P$4:$P$299,0),MATCH(ResumenESTADO!I$11,ListasChequeo!$C$3:$J$3,0)-1),"")=0,"",IFERROR(OFFSET(ListasChequeo!$C$3,MATCH($B26&amp;$C$8,ListasChequeo!$P$4:$P$299,0),MATCH(ResumenESTADO!I$11,ListasChequeo!$C$3:$J$3,0)-1),""))</f>
        <v/>
      </c>
      <c r="J26" s="138" t="s">
        <v>217</v>
      </c>
      <c r="K26" s="137" t="str">
        <f ca="1">IF(IFERROR(OFFSET(ListasChequeo!$C$3,MATCH($B26&amp;$C$8,ListasChequeo!$P$4:$P$299,0),MATCH(ResumenESTADO!K$11,ListasChequeo!$C$3:$J$3,0)-1),"")=0,"",IFERROR(OFFSET(ListasChequeo!$C$3,MATCH($B26&amp;$C$8,ListasChequeo!$P$4:$P$299,0),MATCH(ResumenESTADO!K$11,ListasChequeo!$C$3:$J$3,0)-1),""))</f>
        <v/>
      </c>
      <c r="L26" s="63"/>
      <c r="AH26" s="40">
        <v>15</v>
      </c>
    </row>
    <row r="27" spans="2:34" ht="82" customHeight="1">
      <c r="B27" s="130">
        <v>16</v>
      </c>
      <c r="C27" s="139" t="str">
        <f ca="1">IF(IFERROR(OFFSET(ListasChequeo!$C$3,MATCH($B27&amp;$C$8,ListasChequeo!$P$4:$P$299,0),MATCH(ResumenESTADO!C$11,ListasChequeo!$C$3:$J$3,0)-1),"")=0,"",IFERROR(OFFSET(ListasChequeo!$C$3,MATCH($B27&amp;$C$8,ListasChequeo!$P$4:$P$299,0),MATCH(ResumenESTADO!C$11,ListasChequeo!$C$3:$J$3,0)-1),""))</f>
        <v/>
      </c>
      <c r="D27" s="138"/>
      <c r="E27" s="137" t="str">
        <f ca="1">IF(IFERROR(OFFSET(ListasChequeo!$C$3,MATCH($B27&amp;$C$8,ListasChequeo!$P$4:$P$299,0),MATCH(ResumenESTADO!E$11,ListasChequeo!$C$3:$J$3,0)-1),"")=0,"",IFERROR(OFFSET(ListasChequeo!$C$3,MATCH($B27&amp;$C$8,ListasChequeo!$P$4:$P$299,0),MATCH(ResumenESTADO!E$11,ListasChequeo!$C$3:$J$3,0)-1),""))</f>
        <v/>
      </c>
      <c r="F27" s="138" t="s">
        <v>217</v>
      </c>
      <c r="G27" s="137" t="str">
        <f ca="1">IF(IFERROR(OFFSET(ListasChequeo!$C$3,MATCH($B27&amp;$C$8,ListasChequeo!$P$4:$P$299,0),MATCH(ResumenESTADO!G$11,ListasChequeo!$C$3:$J$3,0)-1),"")=0,"",IFERROR(OFFSET(ListasChequeo!$C$3,MATCH($B27&amp;$C$8,ListasChequeo!$P$4:$P$299,0),MATCH(ResumenESTADO!G$11,ListasChequeo!$C$3:$J$3,0)-1),""))</f>
        <v/>
      </c>
      <c r="H27" s="138" t="s">
        <v>217</v>
      </c>
      <c r="I27" s="137" t="str">
        <f ca="1">IF(IFERROR(OFFSET(ListasChequeo!$C$3,MATCH($B27&amp;$C$8,ListasChequeo!$P$4:$P$299,0),MATCH(ResumenESTADO!I$11,ListasChequeo!$C$3:$J$3,0)-1),"")=0,"",IFERROR(OFFSET(ListasChequeo!$C$3,MATCH($B27&amp;$C$8,ListasChequeo!$P$4:$P$299,0),MATCH(ResumenESTADO!I$11,ListasChequeo!$C$3:$J$3,0)-1),""))</f>
        <v/>
      </c>
      <c r="J27" s="138" t="s">
        <v>217</v>
      </c>
      <c r="K27" s="137" t="str">
        <f ca="1">IF(IFERROR(OFFSET(ListasChequeo!$C$3,MATCH($B27&amp;$C$8,ListasChequeo!$P$4:$P$299,0),MATCH(ResumenESTADO!K$11,ListasChequeo!$C$3:$J$3,0)-1),"")=0,"",IFERROR(OFFSET(ListasChequeo!$C$3,MATCH($B27&amp;$C$8,ListasChequeo!$P$4:$P$299,0),MATCH(ResumenESTADO!K$11,ListasChequeo!$C$3:$J$3,0)-1),""))</f>
        <v/>
      </c>
      <c r="L27" s="63"/>
      <c r="AH27" s="40">
        <v>16</v>
      </c>
    </row>
    <row r="28" spans="2:34" ht="82" customHeight="1">
      <c r="B28" s="130">
        <v>17</v>
      </c>
      <c r="C28" s="139" t="str">
        <f ca="1">IF(IFERROR(OFFSET(ListasChequeo!$C$3,MATCH($B28&amp;$C$8,ListasChequeo!$P$4:$P$299,0),MATCH(ResumenESTADO!C$11,ListasChequeo!$C$3:$J$3,0)-1),"")=0,"",IFERROR(OFFSET(ListasChequeo!$C$3,MATCH($B28&amp;$C$8,ListasChequeo!$P$4:$P$299,0),MATCH(ResumenESTADO!C$11,ListasChequeo!$C$3:$J$3,0)-1),""))</f>
        <v/>
      </c>
      <c r="D28" s="138"/>
      <c r="E28" s="137" t="str">
        <f ca="1">IF(IFERROR(OFFSET(ListasChequeo!$C$3,MATCH($B28&amp;$C$8,ListasChequeo!$P$4:$P$299,0),MATCH(ResumenESTADO!E$11,ListasChequeo!$C$3:$J$3,0)-1),"")=0,"",IFERROR(OFFSET(ListasChequeo!$C$3,MATCH($B28&amp;$C$8,ListasChequeo!$P$4:$P$299,0),MATCH(ResumenESTADO!E$11,ListasChequeo!$C$3:$J$3,0)-1),""))</f>
        <v/>
      </c>
      <c r="F28" s="138" t="s">
        <v>217</v>
      </c>
      <c r="G28" s="137" t="str">
        <f ca="1">IF(IFERROR(OFFSET(ListasChequeo!$C$3,MATCH($B28&amp;$C$8,ListasChequeo!$P$4:$P$299,0),MATCH(ResumenESTADO!G$11,ListasChequeo!$C$3:$J$3,0)-1),"")=0,"",IFERROR(OFFSET(ListasChequeo!$C$3,MATCH($B28&amp;$C$8,ListasChequeo!$P$4:$P$299,0),MATCH(ResumenESTADO!G$11,ListasChequeo!$C$3:$J$3,0)-1),""))</f>
        <v/>
      </c>
      <c r="H28" s="138" t="s">
        <v>217</v>
      </c>
      <c r="I28" s="137" t="str">
        <f ca="1">IF(IFERROR(OFFSET(ListasChequeo!$C$3,MATCH($B28&amp;$C$8,ListasChequeo!$P$4:$P$299,0),MATCH(ResumenESTADO!I$11,ListasChequeo!$C$3:$J$3,0)-1),"")=0,"",IFERROR(OFFSET(ListasChequeo!$C$3,MATCH($B28&amp;$C$8,ListasChequeo!$P$4:$P$299,0),MATCH(ResumenESTADO!I$11,ListasChequeo!$C$3:$J$3,0)-1),""))</f>
        <v/>
      </c>
      <c r="J28" s="138" t="s">
        <v>217</v>
      </c>
      <c r="K28" s="137" t="str">
        <f ca="1">IF(IFERROR(OFFSET(ListasChequeo!$C$3,MATCH($B28&amp;$C$8,ListasChequeo!$P$4:$P$299,0),MATCH(ResumenESTADO!K$11,ListasChequeo!$C$3:$J$3,0)-1),"")=0,"",IFERROR(OFFSET(ListasChequeo!$C$3,MATCH($B28&amp;$C$8,ListasChequeo!$P$4:$P$299,0),MATCH(ResumenESTADO!K$11,ListasChequeo!$C$3:$J$3,0)-1),""))</f>
        <v/>
      </c>
      <c r="L28" s="63"/>
      <c r="AH28" s="40">
        <v>17</v>
      </c>
    </row>
    <row r="29" spans="2:34" ht="82" customHeight="1">
      <c r="B29" s="130">
        <v>18</v>
      </c>
      <c r="C29" s="139" t="str">
        <f ca="1">IF(IFERROR(OFFSET(ListasChequeo!$C$3,MATCH($B29&amp;$C$8,ListasChequeo!$P$4:$P$299,0),MATCH(ResumenESTADO!C$11,ListasChequeo!$C$3:$J$3,0)-1),"")=0,"",IFERROR(OFFSET(ListasChequeo!$C$3,MATCH($B29&amp;$C$8,ListasChequeo!$P$4:$P$299,0),MATCH(ResumenESTADO!C$11,ListasChequeo!$C$3:$J$3,0)-1),""))</f>
        <v/>
      </c>
      <c r="D29" s="138"/>
      <c r="E29" s="137" t="str">
        <f ca="1">IF(IFERROR(OFFSET(ListasChequeo!$C$3,MATCH($B29&amp;$C$8,ListasChequeo!$P$4:$P$299,0),MATCH(ResumenESTADO!E$11,ListasChequeo!$C$3:$J$3,0)-1),"")=0,"",IFERROR(OFFSET(ListasChequeo!$C$3,MATCH($B29&amp;$C$8,ListasChequeo!$P$4:$P$299,0),MATCH(ResumenESTADO!E$11,ListasChequeo!$C$3:$J$3,0)-1),""))</f>
        <v/>
      </c>
      <c r="F29" s="138" t="s">
        <v>217</v>
      </c>
      <c r="G29" s="137" t="str">
        <f ca="1">IF(IFERROR(OFFSET(ListasChequeo!$C$3,MATCH($B29&amp;$C$8,ListasChequeo!$P$4:$P$299,0),MATCH(ResumenESTADO!G$11,ListasChequeo!$C$3:$J$3,0)-1),"")=0,"",IFERROR(OFFSET(ListasChequeo!$C$3,MATCH($B29&amp;$C$8,ListasChequeo!$P$4:$P$299,0),MATCH(ResumenESTADO!G$11,ListasChequeo!$C$3:$J$3,0)-1),""))</f>
        <v/>
      </c>
      <c r="H29" s="138" t="s">
        <v>217</v>
      </c>
      <c r="I29" s="137" t="str">
        <f ca="1">IF(IFERROR(OFFSET(ListasChequeo!$C$3,MATCH($B29&amp;$C$8,ListasChequeo!$P$4:$P$299,0),MATCH(ResumenESTADO!I$11,ListasChequeo!$C$3:$J$3,0)-1),"")=0,"",IFERROR(OFFSET(ListasChequeo!$C$3,MATCH($B29&amp;$C$8,ListasChequeo!$P$4:$P$299,0),MATCH(ResumenESTADO!I$11,ListasChequeo!$C$3:$J$3,0)-1),""))</f>
        <v/>
      </c>
      <c r="J29" s="138" t="s">
        <v>217</v>
      </c>
      <c r="K29" s="137" t="str">
        <f ca="1">IF(IFERROR(OFFSET(ListasChequeo!$C$3,MATCH($B29&amp;$C$8,ListasChequeo!$P$4:$P$299,0),MATCH(ResumenESTADO!K$11,ListasChequeo!$C$3:$J$3,0)-1),"")=0,"",IFERROR(OFFSET(ListasChequeo!$C$3,MATCH($B29&amp;$C$8,ListasChequeo!$P$4:$P$299,0),MATCH(ResumenESTADO!K$11,ListasChequeo!$C$3:$J$3,0)-1),""))</f>
        <v/>
      </c>
      <c r="L29" s="63"/>
      <c r="AH29" s="40">
        <v>18</v>
      </c>
    </row>
    <row r="30" spans="2:34" ht="82" customHeight="1">
      <c r="B30" s="130">
        <v>19</v>
      </c>
      <c r="C30" s="139" t="str">
        <f ca="1">IF(IFERROR(OFFSET(ListasChequeo!$C$3,MATCH($B30&amp;$C$8,ListasChequeo!$P$4:$P$299,0),MATCH(ResumenESTADO!C$11,ListasChequeo!$C$3:$J$3,0)-1),"")=0,"",IFERROR(OFFSET(ListasChequeo!$C$3,MATCH($B30&amp;$C$8,ListasChequeo!$P$4:$P$299,0),MATCH(ResumenESTADO!C$11,ListasChequeo!$C$3:$J$3,0)-1),""))</f>
        <v/>
      </c>
      <c r="D30" s="138"/>
      <c r="E30" s="137" t="str">
        <f ca="1">IF(IFERROR(OFFSET(ListasChequeo!$C$3,MATCH($B30&amp;$C$8,ListasChequeo!$P$4:$P$299,0),MATCH(ResumenESTADO!E$11,ListasChequeo!$C$3:$J$3,0)-1),"")=0,"",IFERROR(OFFSET(ListasChequeo!$C$3,MATCH($B30&amp;$C$8,ListasChequeo!$P$4:$P$299,0),MATCH(ResumenESTADO!E$11,ListasChequeo!$C$3:$J$3,0)-1),""))</f>
        <v/>
      </c>
      <c r="F30" s="138" t="s">
        <v>217</v>
      </c>
      <c r="G30" s="137" t="str">
        <f ca="1">IF(IFERROR(OFFSET(ListasChequeo!$C$3,MATCH($B30&amp;$C$8,ListasChequeo!$P$4:$P$299,0),MATCH(ResumenESTADO!G$11,ListasChequeo!$C$3:$J$3,0)-1),"")=0,"",IFERROR(OFFSET(ListasChequeo!$C$3,MATCH($B30&amp;$C$8,ListasChequeo!$P$4:$P$299,0),MATCH(ResumenESTADO!G$11,ListasChequeo!$C$3:$J$3,0)-1),""))</f>
        <v/>
      </c>
      <c r="H30" s="138" t="s">
        <v>217</v>
      </c>
      <c r="I30" s="137" t="str">
        <f ca="1">IF(IFERROR(OFFSET(ListasChequeo!$C$3,MATCH($B30&amp;$C$8,ListasChequeo!$P$4:$P$299,0),MATCH(ResumenESTADO!I$11,ListasChequeo!$C$3:$J$3,0)-1),"")=0,"",IFERROR(OFFSET(ListasChequeo!$C$3,MATCH($B30&amp;$C$8,ListasChequeo!$P$4:$P$299,0),MATCH(ResumenESTADO!I$11,ListasChequeo!$C$3:$J$3,0)-1),""))</f>
        <v/>
      </c>
      <c r="J30" s="138" t="s">
        <v>217</v>
      </c>
      <c r="K30" s="137" t="str">
        <f ca="1">IF(IFERROR(OFFSET(ListasChequeo!$C$3,MATCH($B30&amp;$C$8,ListasChequeo!$P$4:$P$299,0),MATCH(ResumenESTADO!K$11,ListasChequeo!$C$3:$J$3,0)-1),"")=0,"",IFERROR(OFFSET(ListasChequeo!$C$3,MATCH($B30&amp;$C$8,ListasChequeo!$P$4:$P$299,0),MATCH(ResumenESTADO!K$11,ListasChequeo!$C$3:$J$3,0)-1),""))</f>
        <v/>
      </c>
      <c r="L30" s="63"/>
      <c r="AH30" s="40">
        <v>19</v>
      </c>
    </row>
    <row r="31" spans="2:34" ht="82" customHeight="1">
      <c r="B31" s="130">
        <v>20</v>
      </c>
      <c r="C31" s="139" t="str">
        <f ca="1">IF(IFERROR(OFFSET(ListasChequeo!$C$3,MATCH($B31&amp;$C$8,ListasChequeo!$P$4:$P$299,0),MATCH(ResumenESTADO!C$11,ListasChequeo!$C$3:$J$3,0)-1),"")=0,"",IFERROR(OFFSET(ListasChequeo!$C$3,MATCH($B31&amp;$C$8,ListasChequeo!$P$4:$P$299,0),MATCH(ResumenESTADO!C$11,ListasChequeo!$C$3:$J$3,0)-1),""))</f>
        <v/>
      </c>
      <c r="D31" s="138"/>
      <c r="E31" s="137" t="str">
        <f ca="1">IF(IFERROR(OFFSET(ListasChequeo!$C$3,MATCH($B31&amp;$C$8,ListasChequeo!$P$4:$P$299,0),MATCH(ResumenESTADO!E$11,ListasChequeo!$C$3:$J$3,0)-1),"")=0,"",IFERROR(OFFSET(ListasChequeo!$C$3,MATCH($B31&amp;$C$8,ListasChequeo!$P$4:$P$299,0),MATCH(ResumenESTADO!E$11,ListasChequeo!$C$3:$J$3,0)-1),""))</f>
        <v/>
      </c>
      <c r="F31" s="138" t="s">
        <v>217</v>
      </c>
      <c r="G31" s="137" t="str">
        <f ca="1">IF(IFERROR(OFFSET(ListasChequeo!$C$3,MATCH($B31&amp;$C$8,ListasChequeo!$P$4:$P$299,0),MATCH(ResumenESTADO!G$11,ListasChequeo!$C$3:$J$3,0)-1),"")=0,"",IFERROR(OFFSET(ListasChequeo!$C$3,MATCH($B31&amp;$C$8,ListasChequeo!$P$4:$P$299,0),MATCH(ResumenESTADO!G$11,ListasChequeo!$C$3:$J$3,0)-1),""))</f>
        <v/>
      </c>
      <c r="H31" s="138" t="s">
        <v>217</v>
      </c>
      <c r="I31" s="137" t="str">
        <f ca="1">IF(IFERROR(OFFSET(ListasChequeo!$C$3,MATCH($B31&amp;$C$8,ListasChequeo!$P$4:$P$299,0),MATCH(ResumenESTADO!I$11,ListasChequeo!$C$3:$J$3,0)-1),"")=0,"",IFERROR(OFFSET(ListasChequeo!$C$3,MATCH($B31&amp;$C$8,ListasChequeo!$P$4:$P$299,0),MATCH(ResumenESTADO!I$11,ListasChequeo!$C$3:$J$3,0)-1),""))</f>
        <v/>
      </c>
      <c r="J31" s="138" t="s">
        <v>217</v>
      </c>
      <c r="K31" s="137" t="str">
        <f ca="1">IF(IFERROR(OFFSET(ListasChequeo!$C$3,MATCH($B31&amp;$C$8,ListasChequeo!$P$4:$P$299,0),MATCH(ResumenESTADO!K$11,ListasChequeo!$C$3:$J$3,0)-1),"")=0,"",IFERROR(OFFSET(ListasChequeo!$C$3,MATCH($B31&amp;$C$8,ListasChequeo!$P$4:$P$299,0),MATCH(ResumenESTADO!K$11,ListasChequeo!$C$3:$J$3,0)-1),""))</f>
        <v/>
      </c>
      <c r="L31" s="63"/>
      <c r="AH31" s="40">
        <v>20</v>
      </c>
    </row>
    <row r="32" spans="2:34" ht="82" customHeight="1">
      <c r="B32" s="130">
        <v>21</v>
      </c>
      <c r="C32" s="139" t="str">
        <f ca="1">IF(IFERROR(OFFSET(ListasChequeo!$C$3,MATCH($B32&amp;$C$8,ListasChequeo!$P$4:$P$299,0),MATCH(ResumenESTADO!C$11,ListasChequeo!$C$3:$J$3,0)-1),"")=0,"",IFERROR(OFFSET(ListasChequeo!$C$3,MATCH($B32&amp;$C$8,ListasChequeo!$P$4:$P$299,0),MATCH(ResumenESTADO!C$11,ListasChequeo!$C$3:$J$3,0)-1),""))</f>
        <v/>
      </c>
      <c r="D32" s="138"/>
      <c r="E32" s="137" t="str">
        <f ca="1">IF(IFERROR(OFFSET(ListasChequeo!$C$3,MATCH($B32&amp;$C$8,ListasChequeo!$P$4:$P$299,0),MATCH(ResumenESTADO!E$11,ListasChequeo!$C$3:$J$3,0)-1),"")=0,"",IFERROR(OFFSET(ListasChequeo!$C$3,MATCH($B32&amp;$C$8,ListasChequeo!$P$4:$P$299,0),MATCH(ResumenESTADO!E$11,ListasChequeo!$C$3:$J$3,0)-1),""))</f>
        <v/>
      </c>
      <c r="F32" s="138" t="s">
        <v>217</v>
      </c>
      <c r="G32" s="137" t="str">
        <f ca="1">IF(IFERROR(OFFSET(ListasChequeo!$C$3,MATCH($B32&amp;$C$8,ListasChequeo!$P$4:$P$299,0),MATCH(ResumenESTADO!G$11,ListasChequeo!$C$3:$J$3,0)-1),"")=0,"",IFERROR(OFFSET(ListasChequeo!$C$3,MATCH($B32&amp;$C$8,ListasChequeo!$P$4:$P$299,0),MATCH(ResumenESTADO!G$11,ListasChequeo!$C$3:$J$3,0)-1),""))</f>
        <v/>
      </c>
      <c r="H32" s="138" t="s">
        <v>217</v>
      </c>
      <c r="I32" s="137" t="str">
        <f ca="1">IF(IFERROR(OFFSET(ListasChequeo!$C$3,MATCH($B32&amp;$C$8,ListasChequeo!$P$4:$P$299,0),MATCH(ResumenESTADO!I$11,ListasChequeo!$C$3:$J$3,0)-1),"")=0,"",IFERROR(OFFSET(ListasChequeo!$C$3,MATCH($B32&amp;$C$8,ListasChequeo!$P$4:$P$299,0),MATCH(ResumenESTADO!I$11,ListasChequeo!$C$3:$J$3,0)-1),""))</f>
        <v/>
      </c>
      <c r="J32" s="138" t="s">
        <v>217</v>
      </c>
      <c r="K32" s="137" t="str">
        <f ca="1">IF(IFERROR(OFFSET(ListasChequeo!$C$3,MATCH($B32&amp;$C$8,ListasChequeo!$P$4:$P$299,0),MATCH(ResumenESTADO!K$11,ListasChequeo!$C$3:$J$3,0)-1),"")=0,"",IFERROR(OFFSET(ListasChequeo!$C$3,MATCH($B32&amp;$C$8,ListasChequeo!$P$4:$P$299,0),MATCH(ResumenESTADO!K$11,ListasChequeo!$C$3:$J$3,0)-1),""))</f>
        <v/>
      </c>
      <c r="L32" s="63"/>
      <c r="AH32" s="40">
        <v>21</v>
      </c>
    </row>
    <row r="33" spans="2:34" ht="82" customHeight="1">
      <c r="B33" s="130">
        <v>22</v>
      </c>
      <c r="C33" s="139" t="str">
        <f ca="1">IF(IFERROR(OFFSET(ListasChequeo!$C$3,MATCH($B33&amp;$C$8,ListasChequeo!$P$4:$P$299,0),MATCH(ResumenESTADO!C$11,ListasChequeo!$C$3:$J$3,0)-1),"")=0,"",IFERROR(OFFSET(ListasChequeo!$C$3,MATCH($B33&amp;$C$8,ListasChequeo!$P$4:$P$299,0),MATCH(ResumenESTADO!C$11,ListasChequeo!$C$3:$J$3,0)-1),""))</f>
        <v/>
      </c>
      <c r="D33" s="138"/>
      <c r="E33" s="137" t="str">
        <f ca="1">IF(IFERROR(OFFSET(ListasChequeo!$C$3,MATCH($B33&amp;$C$8,ListasChequeo!$P$4:$P$299,0),MATCH(ResumenESTADO!E$11,ListasChequeo!$C$3:$J$3,0)-1),"")=0,"",IFERROR(OFFSET(ListasChequeo!$C$3,MATCH($B33&amp;$C$8,ListasChequeo!$P$4:$P$299,0),MATCH(ResumenESTADO!E$11,ListasChequeo!$C$3:$J$3,0)-1),""))</f>
        <v/>
      </c>
      <c r="F33" s="138" t="s">
        <v>217</v>
      </c>
      <c r="G33" s="137" t="str">
        <f ca="1">IF(IFERROR(OFFSET(ListasChequeo!$C$3,MATCH($B33&amp;$C$8,ListasChequeo!$P$4:$P$299,0),MATCH(ResumenESTADO!G$11,ListasChequeo!$C$3:$J$3,0)-1),"")=0,"",IFERROR(OFFSET(ListasChequeo!$C$3,MATCH($B33&amp;$C$8,ListasChequeo!$P$4:$P$299,0),MATCH(ResumenESTADO!G$11,ListasChequeo!$C$3:$J$3,0)-1),""))</f>
        <v/>
      </c>
      <c r="H33" s="138" t="s">
        <v>217</v>
      </c>
      <c r="I33" s="137" t="str">
        <f ca="1">IF(IFERROR(OFFSET(ListasChequeo!$C$3,MATCH($B33&amp;$C$8,ListasChequeo!$P$4:$P$299,0),MATCH(ResumenESTADO!I$11,ListasChequeo!$C$3:$J$3,0)-1),"")=0,"",IFERROR(OFFSET(ListasChequeo!$C$3,MATCH($B33&amp;$C$8,ListasChequeo!$P$4:$P$299,0),MATCH(ResumenESTADO!I$11,ListasChequeo!$C$3:$J$3,0)-1),""))</f>
        <v/>
      </c>
      <c r="J33" s="138" t="s">
        <v>217</v>
      </c>
      <c r="K33" s="137" t="str">
        <f ca="1">IF(IFERROR(OFFSET(ListasChequeo!$C$3,MATCH($B33&amp;$C$8,ListasChequeo!$P$4:$P$299,0),MATCH(ResumenESTADO!K$11,ListasChequeo!$C$3:$J$3,0)-1),"")=0,"",IFERROR(OFFSET(ListasChequeo!$C$3,MATCH($B33&amp;$C$8,ListasChequeo!$P$4:$P$299,0),MATCH(ResumenESTADO!K$11,ListasChequeo!$C$3:$J$3,0)-1),""))</f>
        <v/>
      </c>
      <c r="L33" s="63"/>
      <c r="AH33" s="40">
        <v>22</v>
      </c>
    </row>
    <row r="34" spans="2:34" ht="82" customHeight="1">
      <c r="B34" s="130">
        <v>23</v>
      </c>
      <c r="C34" s="139" t="str">
        <f ca="1">IF(IFERROR(OFFSET(ListasChequeo!$C$3,MATCH($B34&amp;$C$8,ListasChequeo!$P$4:$P$299,0),MATCH(ResumenESTADO!C$11,ListasChequeo!$C$3:$J$3,0)-1),"")=0,"",IFERROR(OFFSET(ListasChequeo!$C$3,MATCH($B34&amp;$C$8,ListasChequeo!$P$4:$P$299,0),MATCH(ResumenESTADO!C$11,ListasChequeo!$C$3:$J$3,0)-1),""))</f>
        <v/>
      </c>
      <c r="D34" s="138"/>
      <c r="E34" s="137" t="str">
        <f ca="1">IF(IFERROR(OFFSET(ListasChequeo!$C$3,MATCH($B34&amp;$C$8,ListasChequeo!$P$4:$P$299,0),MATCH(ResumenESTADO!E$11,ListasChequeo!$C$3:$J$3,0)-1),"")=0,"",IFERROR(OFFSET(ListasChequeo!$C$3,MATCH($B34&amp;$C$8,ListasChequeo!$P$4:$P$299,0),MATCH(ResumenESTADO!E$11,ListasChequeo!$C$3:$J$3,0)-1),""))</f>
        <v/>
      </c>
      <c r="F34" s="138" t="s">
        <v>217</v>
      </c>
      <c r="G34" s="137" t="str">
        <f ca="1">IF(IFERROR(OFFSET(ListasChequeo!$C$3,MATCH($B34&amp;$C$8,ListasChequeo!$P$4:$P$299,0),MATCH(ResumenESTADO!G$11,ListasChequeo!$C$3:$J$3,0)-1),"")=0,"",IFERROR(OFFSET(ListasChequeo!$C$3,MATCH($B34&amp;$C$8,ListasChequeo!$P$4:$P$299,0),MATCH(ResumenESTADO!G$11,ListasChequeo!$C$3:$J$3,0)-1),""))</f>
        <v/>
      </c>
      <c r="H34" s="138" t="s">
        <v>217</v>
      </c>
      <c r="I34" s="137" t="str">
        <f ca="1">IF(IFERROR(OFFSET(ListasChequeo!$C$3,MATCH($B34&amp;$C$8,ListasChequeo!$P$4:$P$299,0),MATCH(ResumenESTADO!I$11,ListasChequeo!$C$3:$J$3,0)-1),"")=0,"",IFERROR(OFFSET(ListasChequeo!$C$3,MATCH($B34&amp;$C$8,ListasChequeo!$P$4:$P$299,0),MATCH(ResumenESTADO!I$11,ListasChequeo!$C$3:$J$3,0)-1),""))</f>
        <v/>
      </c>
      <c r="J34" s="138" t="s">
        <v>217</v>
      </c>
      <c r="K34" s="137" t="str">
        <f ca="1">IF(IFERROR(OFFSET(ListasChequeo!$C$3,MATCH($B34&amp;$C$8,ListasChequeo!$P$4:$P$299,0),MATCH(ResumenESTADO!K$11,ListasChequeo!$C$3:$J$3,0)-1),"")=0,"",IFERROR(OFFSET(ListasChequeo!$C$3,MATCH($B34&amp;$C$8,ListasChequeo!$P$4:$P$299,0),MATCH(ResumenESTADO!K$11,ListasChequeo!$C$3:$J$3,0)-1),""))</f>
        <v/>
      </c>
      <c r="L34" s="63"/>
      <c r="AH34" s="40">
        <v>23</v>
      </c>
    </row>
    <row r="35" spans="2:34" ht="82" customHeight="1">
      <c r="B35" s="130">
        <v>24</v>
      </c>
      <c r="C35" s="139" t="str">
        <f ca="1">IF(IFERROR(OFFSET(ListasChequeo!$C$3,MATCH($B35&amp;$C$8,ListasChequeo!$P$4:$P$299,0),MATCH(ResumenESTADO!C$11,ListasChequeo!$C$3:$J$3,0)-1),"")=0,"",IFERROR(OFFSET(ListasChequeo!$C$3,MATCH($B35&amp;$C$8,ListasChequeo!$P$4:$P$299,0),MATCH(ResumenESTADO!C$11,ListasChequeo!$C$3:$J$3,0)-1),""))</f>
        <v/>
      </c>
      <c r="D35" s="138"/>
      <c r="E35" s="137" t="str">
        <f ca="1">IF(IFERROR(OFFSET(ListasChequeo!$C$3,MATCH($B35&amp;$C$8,ListasChequeo!$P$4:$P$299,0),MATCH(ResumenESTADO!E$11,ListasChequeo!$C$3:$J$3,0)-1),"")=0,"",IFERROR(OFFSET(ListasChequeo!$C$3,MATCH($B35&amp;$C$8,ListasChequeo!$P$4:$P$299,0),MATCH(ResumenESTADO!E$11,ListasChequeo!$C$3:$J$3,0)-1),""))</f>
        <v/>
      </c>
      <c r="F35" s="138" t="s">
        <v>217</v>
      </c>
      <c r="G35" s="137" t="str">
        <f ca="1">IF(IFERROR(OFFSET(ListasChequeo!$C$3,MATCH($B35&amp;$C$8,ListasChequeo!$P$4:$P$299,0),MATCH(ResumenESTADO!G$11,ListasChequeo!$C$3:$J$3,0)-1),"")=0,"",IFERROR(OFFSET(ListasChequeo!$C$3,MATCH($B35&amp;$C$8,ListasChequeo!$P$4:$P$299,0),MATCH(ResumenESTADO!G$11,ListasChequeo!$C$3:$J$3,0)-1),""))</f>
        <v/>
      </c>
      <c r="H35" s="138" t="s">
        <v>217</v>
      </c>
      <c r="I35" s="137" t="str">
        <f ca="1">IF(IFERROR(OFFSET(ListasChequeo!$C$3,MATCH($B35&amp;$C$8,ListasChequeo!$P$4:$P$299,0),MATCH(ResumenESTADO!I$11,ListasChequeo!$C$3:$J$3,0)-1),"")=0,"",IFERROR(OFFSET(ListasChequeo!$C$3,MATCH($B35&amp;$C$8,ListasChequeo!$P$4:$P$299,0),MATCH(ResumenESTADO!I$11,ListasChequeo!$C$3:$J$3,0)-1),""))</f>
        <v/>
      </c>
      <c r="J35" s="138" t="s">
        <v>217</v>
      </c>
      <c r="K35" s="137" t="str">
        <f ca="1">IF(IFERROR(OFFSET(ListasChequeo!$C$3,MATCH($B35&amp;$C$8,ListasChequeo!$P$4:$P$299,0),MATCH(ResumenESTADO!K$11,ListasChequeo!$C$3:$J$3,0)-1),"")=0,"",IFERROR(OFFSET(ListasChequeo!$C$3,MATCH($B35&amp;$C$8,ListasChequeo!$P$4:$P$299,0),MATCH(ResumenESTADO!K$11,ListasChequeo!$C$3:$J$3,0)-1),""))</f>
        <v/>
      </c>
      <c r="L35" s="63"/>
      <c r="AH35" s="40">
        <v>24</v>
      </c>
    </row>
    <row r="36" spans="2:34" ht="82" customHeight="1">
      <c r="B36" s="130">
        <v>25</v>
      </c>
      <c r="C36" s="139" t="str">
        <f ca="1">IF(IFERROR(OFFSET(ListasChequeo!$C$3,MATCH($B36&amp;$C$8,ListasChequeo!$P$4:$P$299,0),MATCH(ResumenESTADO!C$11,ListasChequeo!$C$3:$J$3,0)-1),"")=0,"",IFERROR(OFFSET(ListasChequeo!$C$3,MATCH($B36&amp;$C$8,ListasChequeo!$P$4:$P$299,0),MATCH(ResumenESTADO!C$11,ListasChequeo!$C$3:$J$3,0)-1),""))</f>
        <v/>
      </c>
      <c r="D36" s="138"/>
      <c r="E36" s="137" t="str">
        <f ca="1">IF(IFERROR(OFFSET(ListasChequeo!$C$3,MATCH($B36&amp;$C$8,ListasChequeo!$P$4:$P$299,0),MATCH(ResumenESTADO!E$11,ListasChequeo!$C$3:$J$3,0)-1),"")=0,"",IFERROR(OFFSET(ListasChequeo!$C$3,MATCH($B36&amp;$C$8,ListasChequeo!$P$4:$P$299,0),MATCH(ResumenESTADO!E$11,ListasChequeo!$C$3:$J$3,0)-1),""))</f>
        <v/>
      </c>
      <c r="F36" s="138" t="s">
        <v>217</v>
      </c>
      <c r="G36" s="137" t="str">
        <f ca="1">IF(IFERROR(OFFSET(ListasChequeo!$C$3,MATCH($B36&amp;$C$8,ListasChequeo!$P$4:$P$299,0),MATCH(ResumenESTADO!G$11,ListasChequeo!$C$3:$J$3,0)-1),"")=0,"",IFERROR(OFFSET(ListasChequeo!$C$3,MATCH($B36&amp;$C$8,ListasChequeo!$P$4:$P$299,0),MATCH(ResumenESTADO!G$11,ListasChequeo!$C$3:$J$3,0)-1),""))</f>
        <v/>
      </c>
      <c r="H36" s="138" t="s">
        <v>217</v>
      </c>
      <c r="I36" s="137" t="str">
        <f ca="1">IF(IFERROR(OFFSET(ListasChequeo!$C$3,MATCH($B36&amp;$C$8,ListasChequeo!$P$4:$P$299,0),MATCH(ResumenESTADO!I$11,ListasChequeo!$C$3:$J$3,0)-1),"")=0,"",IFERROR(OFFSET(ListasChequeo!$C$3,MATCH($B36&amp;$C$8,ListasChequeo!$P$4:$P$299,0),MATCH(ResumenESTADO!I$11,ListasChequeo!$C$3:$J$3,0)-1),""))</f>
        <v/>
      </c>
      <c r="J36" s="138" t="s">
        <v>217</v>
      </c>
      <c r="K36" s="137" t="str">
        <f ca="1">IF(IFERROR(OFFSET(ListasChequeo!$C$3,MATCH($B36&amp;$C$8,ListasChequeo!$P$4:$P$299,0),MATCH(ResumenESTADO!K$11,ListasChequeo!$C$3:$J$3,0)-1),"")=0,"",IFERROR(OFFSET(ListasChequeo!$C$3,MATCH($B36&amp;$C$8,ListasChequeo!$P$4:$P$299,0),MATCH(ResumenESTADO!K$11,ListasChequeo!$C$3:$J$3,0)-1),""))</f>
        <v/>
      </c>
      <c r="L36" s="63"/>
      <c r="AH36" s="40">
        <v>25</v>
      </c>
    </row>
    <row r="37" spans="2:34" ht="82" customHeight="1">
      <c r="B37" s="130">
        <v>26</v>
      </c>
      <c r="C37" s="139" t="str">
        <f ca="1">IF(IFERROR(OFFSET(ListasChequeo!$C$3,MATCH($B37&amp;$C$8,ListasChequeo!$P$4:$P$299,0),MATCH(ResumenESTADO!C$11,ListasChequeo!$C$3:$J$3,0)-1),"")=0,"",IFERROR(OFFSET(ListasChequeo!$C$3,MATCH($B37&amp;$C$8,ListasChequeo!$P$4:$P$299,0),MATCH(ResumenESTADO!C$11,ListasChequeo!$C$3:$J$3,0)-1),""))</f>
        <v/>
      </c>
      <c r="D37" s="138"/>
      <c r="E37" s="137" t="str">
        <f ca="1">IF(IFERROR(OFFSET(ListasChequeo!$C$3,MATCH($B37&amp;$C$8,ListasChequeo!$P$4:$P$299,0),MATCH(ResumenESTADO!E$11,ListasChequeo!$C$3:$J$3,0)-1),"")=0,"",IFERROR(OFFSET(ListasChequeo!$C$3,MATCH($B37&amp;$C$8,ListasChequeo!$P$4:$P$299,0),MATCH(ResumenESTADO!E$11,ListasChequeo!$C$3:$J$3,0)-1),""))</f>
        <v/>
      </c>
      <c r="F37" s="138" t="s">
        <v>217</v>
      </c>
      <c r="G37" s="137" t="str">
        <f ca="1">IF(IFERROR(OFFSET(ListasChequeo!$C$3,MATCH($B37&amp;$C$8,ListasChequeo!$P$4:$P$299,0),MATCH(ResumenESTADO!G$11,ListasChequeo!$C$3:$J$3,0)-1),"")=0,"",IFERROR(OFFSET(ListasChequeo!$C$3,MATCH($B37&amp;$C$8,ListasChequeo!$P$4:$P$299,0),MATCH(ResumenESTADO!G$11,ListasChequeo!$C$3:$J$3,0)-1),""))</f>
        <v/>
      </c>
      <c r="H37" s="138" t="s">
        <v>217</v>
      </c>
      <c r="I37" s="137" t="str">
        <f ca="1">IF(IFERROR(OFFSET(ListasChequeo!$C$3,MATCH($B37&amp;$C$8,ListasChequeo!$P$4:$P$299,0),MATCH(ResumenESTADO!I$11,ListasChequeo!$C$3:$J$3,0)-1),"")=0,"",IFERROR(OFFSET(ListasChequeo!$C$3,MATCH($B37&amp;$C$8,ListasChequeo!$P$4:$P$299,0),MATCH(ResumenESTADO!I$11,ListasChequeo!$C$3:$J$3,0)-1),""))</f>
        <v/>
      </c>
      <c r="J37" s="138" t="s">
        <v>217</v>
      </c>
      <c r="K37" s="137" t="str">
        <f ca="1">IF(IFERROR(OFFSET(ListasChequeo!$C$3,MATCH($B37&amp;$C$8,ListasChequeo!$P$4:$P$299,0),MATCH(ResumenESTADO!K$11,ListasChequeo!$C$3:$J$3,0)-1),"")=0,"",IFERROR(OFFSET(ListasChequeo!$C$3,MATCH($B37&amp;$C$8,ListasChequeo!$P$4:$P$299,0),MATCH(ResumenESTADO!K$11,ListasChequeo!$C$3:$J$3,0)-1),""))</f>
        <v/>
      </c>
      <c r="L37" s="63"/>
      <c r="AH37" s="40">
        <v>26</v>
      </c>
    </row>
    <row r="38" spans="2:34" ht="82" customHeight="1">
      <c r="B38" s="130">
        <v>27</v>
      </c>
      <c r="C38" s="139" t="str">
        <f ca="1">IF(IFERROR(OFFSET(ListasChequeo!$C$3,MATCH($B38&amp;$C$8,ListasChequeo!$P$4:$P$299,0),MATCH(ResumenESTADO!C$11,ListasChequeo!$C$3:$J$3,0)-1),"")=0,"",IFERROR(OFFSET(ListasChequeo!$C$3,MATCH($B38&amp;$C$8,ListasChequeo!$P$4:$P$299,0),MATCH(ResumenESTADO!C$11,ListasChequeo!$C$3:$J$3,0)-1),""))</f>
        <v/>
      </c>
      <c r="D38" s="138"/>
      <c r="E38" s="137" t="str">
        <f ca="1">IF(IFERROR(OFFSET(ListasChequeo!$C$3,MATCH($B38&amp;$C$8,ListasChequeo!$P$4:$P$299,0),MATCH(ResumenESTADO!E$11,ListasChequeo!$C$3:$J$3,0)-1),"")=0,"",IFERROR(OFFSET(ListasChequeo!$C$3,MATCH($B38&amp;$C$8,ListasChequeo!$P$4:$P$299,0),MATCH(ResumenESTADO!E$11,ListasChequeo!$C$3:$J$3,0)-1),""))</f>
        <v/>
      </c>
      <c r="F38" s="138" t="s">
        <v>217</v>
      </c>
      <c r="G38" s="137" t="str">
        <f ca="1">IF(IFERROR(OFFSET(ListasChequeo!$C$3,MATCH($B38&amp;$C$8,ListasChequeo!$P$4:$P$299,0),MATCH(ResumenESTADO!G$11,ListasChequeo!$C$3:$J$3,0)-1),"")=0,"",IFERROR(OFFSET(ListasChequeo!$C$3,MATCH($B38&amp;$C$8,ListasChequeo!$P$4:$P$299,0),MATCH(ResumenESTADO!G$11,ListasChequeo!$C$3:$J$3,0)-1),""))</f>
        <v/>
      </c>
      <c r="H38" s="138" t="s">
        <v>217</v>
      </c>
      <c r="I38" s="137" t="str">
        <f ca="1">IF(IFERROR(OFFSET(ListasChequeo!$C$3,MATCH($B38&amp;$C$8,ListasChequeo!$P$4:$P$299,0),MATCH(ResumenESTADO!I$11,ListasChequeo!$C$3:$J$3,0)-1),"")=0,"",IFERROR(OFFSET(ListasChequeo!$C$3,MATCH($B38&amp;$C$8,ListasChequeo!$P$4:$P$299,0),MATCH(ResumenESTADO!I$11,ListasChequeo!$C$3:$J$3,0)-1),""))</f>
        <v/>
      </c>
      <c r="J38" s="138" t="s">
        <v>217</v>
      </c>
      <c r="K38" s="137" t="str">
        <f ca="1">IF(IFERROR(OFFSET(ListasChequeo!$C$3,MATCH($B38&amp;$C$8,ListasChequeo!$P$4:$P$299,0),MATCH(ResumenESTADO!K$11,ListasChequeo!$C$3:$J$3,0)-1),"")=0,"",IFERROR(OFFSET(ListasChequeo!$C$3,MATCH($B38&amp;$C$8,ListasChequeo!$P$4:$P$299,0),MATCH(ResumenESTADO!K$11,ListasChequeo!$C$3:$J$3,0)-1),""))</f>
        <v/>
      </c>
      <c r="L38" s="63"/>
      <c r="AH38" s="40">
        <v>27</v>
      </c>
    </row>
    <row r="39" spans="2:34" ht="82" customHeight="1">
      <c r="B39" s="130">
        <v>28</v>
      </c>
      <c r="C39" s="139" t="str">
        <f ca="1">IF(IFERROR(OFFSET(ListasChequeo!$C$3,MATCH($B39&amp;$C$8,ListasChequeo!$P$4:$P$299,0),MATCH(ResumenESTADO!C$11,ListasChequeo!$C$3:$J$3,0)-1),"")=0,"",IFERROR(OFFSET(ListasChequeo!$C$3,MATCH($B39&amp;$C$8,ListasChequeo!$P$4:$P$299,0),MATCH(ResumenESTADO!C$11,ListasChequeo!$C$3:$J$3,0)-1),""))</f>
        <v/>
      </c>
      <c r="D39" s="138"/>
      <c r="E39" s="137" t="str">
        <f ca="1">IF(IFERROR(OFFSET(ListasChequeo!$C$3,MATCH($B39&amp;$C$8,ListasChequeo!$P$4:$P$299,0),MATCH(ResumenESTADO!E$11,ListasChequeo!$C$3:$J$3,0)-1),"")=0,"",IFERROR(OFFSET(ListasChequeo!$C$3,MATCH($B39&amp;$C$8,ListasChequeo!$P$4:$P$299,0),MATCH(ResumenESTADO!E$11,ListasChequeo!$C$3:$J$3,0)-1),""))</f>
        <v/>
      </c>
      <c r="F39" s="138" t="s">
        <v>217</v>
      </c>
      <c r="G39" s="137" t="str">
        <f ca="1">IF(IFERROR(OFFSET(ListasChequeo!$C$3,MATCH($B39&amp;$C$8,ListasChequeo!$P$4:$P$299,0),MATCH(ResumenESTADO!G$11,ListasChequeo!$C$3:$J$3,0)-1),"")=0,"",IFERROR(OFFSET(ListasChequeo!$C$3,MATCH($B39&amp;$C$8,ListasChequeo!$P$4:$P$299,0),MATCH(ResumenESTADO!G$11,ListasChequeo!$C$3:$J$3,0)-1),""))</f>
        <v/>
      </c>
      <c r="H39" s="138" t="s">
        <v>217</v>
      </c>
      <c r="I39" s="137" t="str">
        <f ca="1">IF(IFERROR(OFFSET(ListasChequeo!$C$3,MATCH($B39&amp;$C$8,ListasChequeo!$P$4:$P$299,0),MATCH(ResumenESTADO!I$11,ListasChequeo!$C$3:$J$3,0)-1),"")=0,"",IFERROR(OFFSET(ListasChequeo!$C$3,MATCH($B39&amp;$C$8,ListasChequeo!$P$4:$P$299,0),MATCH(ResumenESTADO!I$11,ListasChequeo!$C$3:$J$3,0)-1),""))</f>
        <v/>
      </c>
      <c r="J39" s="138" t="s">
        <v>217</v>
      </c>
      <c r="K39" s="137" t="str">
        <f ca="1">IF(IFERROR(OFFSET(ListasChequeo!$C$3,MATCH($B39&amp;$C$8,ListasChequeo!$P$4:$P$299,0),MATCH(ResumenESTADO!K$11,ListasChequeo!$C$3:$J$3,0)-1),"")=0,"",IFERROR(OFFSET(ListasChequeo!$C$3,MATCH($B39&amp;$C$8,ListasChequeo!$P$4:$P$299,0),MATCH(ResumenESTADO!K$11,ListasChequeo!$C$3:$J$3,0)-1),""))</f>
        <v/>
      </c>
      <c r="L39" s="63"/>
      <c r="AH39" s="40">
        <v>28</v>
      </c>
    </row>
    <row r="40" spans="2:34" ht="82" customHeight="1">
      <c r="B40" s="130">
        <v>29</v>
      </c>
      <c r="C40" s="139" t="str">
        <f ca="1">IF(IFERROR(OFFSET(ListasChequeo!$C$3,MATCH($B40&amp;$C$8,ListasChequeo!$P$4:$P$299,0),MATCH(ResumenESTADO!C$11,ListasChequeo!$C$3:$J$3,0)-1),"")=0,"",IFERROR(OFFSET(ListasChequeo!$C$3,MATCH($B40&amp;$C$8,ListasChequeo!$P$4:$P$299,0),MATCH(ResumenESTADO!C$11,ListasChequeo!$C$3:$J$3,0)-1),""))</f>
        <v/>
      </c>
      <c r="D40" s="138"/>
      <c r="E40" s="137" t="str">
        <f ca="1">IF(IFERROR(OFFSET(ListasChequeo!$C$3,MATCH($B40&amp;$C$8,ListasChequeo!$P$4:$P$299,0),MATCH(ResumenESTADO!E$11,ListasChequeo!$C$3:$J$3,0)-1),"")=0,"",IFERROR(OFFSET(ListasChequeo!$C$3,MATCH($B40&amp;$C$8,ListasChequeo!$P$4:$P$299,0),MATCH(ResumenESTADO!E$11,ListasChequeo!$C$3:$J$3,0)-1),""))</f>
        <v/>
      </c>
      <c r="F40" s="138" t="s">
        <v>217</v>
      </c>
      <c r="G40" s="137" t="str">
        <f ca="1">IF(IFERROR(OFFSET(ListasChequeo!$C$3,MATCH($B40&amp;$C$8,ListasChequeo!$P$4:$P$299,0),MATCH(ResumenESTADO!G$11,ListasChequeo!$C$3:$J$3,0)-1),"")=0,"",IFERROR(OFFSET(ListasChequeo!$C$3,MATCH($B40&amp;$C$8,ListasChequeo!$P$4:$P$299,0),MATCH(ResumenESTADO!G$11,ListasChequeo!$C$3:$J$3,0)-1),""))</f>
        <v/>
      </c>
      <c r="H40" s="138" t="s">
        <v>217</v>
      </c>
      <c r="I40" s="137" t="str">
        <f ca="1">IF(IFERROR(OFFSET(ListasChequeo!$C$3,MATCH($B40&amp;$C$8,ListasChequeo!$P$4:$P$299,0),MATCH(ResumenESTADO!I$11,ListasChequeo!$C$3:$J$3,0)-1),"")=0,"",IFERROR(OFFSET(ListasChequeo!$C$3,MATCH($B40&amp;$C$8,ListasChequeo!$P$4:$P$299,0),MATCH(ResumenESTADO!I$11,ListasChequeo!$C$3:$J$3,0)-1),""))</f>
        <v/>
      </c>
      <c r="J40" s="138" t="s">
        <v>217</v>
      </c>
      <c r="K40" s="137" t="str">
        <f ca="1">IF(IFERROR(OFFSET(ListasChequeo!$C$3,MATCH($B40&amp;$C$8,ListasChequeo!$P$4:$P$299,0),MATCH(ResumenESTADO!K$11,ListasChequeo!$C$3:$J$3,0)-1),"")=0,"",IFERROR(OFFSET(ListasChequeo!$C$3,MATCH($B40&amp;$C$8,ListasChequeo!$P$4:$P$299,0),MATCH(ResumenESTADO!K$11,ListasChequeo!$C$3:$J$3,0)-1),""))</f>
        <v/>
      </c>
      <c r="L40" s="63"/>
      <c r="AH40" s="40">
        <v>29</v>
      </c>
    </row>
    <row r="41" spans="2:34" ht="82" customHeight="1">
      <c r="B41" s="130">
        <v>30</v>
      </c>
      <c r="C41" s="139" t="str">
        <f ca="1">IF(IFERROR(OFFSET(ListasChequeo!$C$3,MATCH($B41&amp;$C$8,ListasChequeo!$P$4:$P$299,0),MATCH(ResumenESTADO!C$11,ListasChequeo!$C$3:$J$3,0)-1),"")=0,"",IFERROR(OFFSET(ListasChequeo!$C$3,MATCH($B41&amp;$C$8,ListasChequeo!$P$4:$P$299,0),MATCH(ResumenESTADO!C$11,ListasChequeo!$C$3:$J$3,0)-1),""))</f>
        <v/>
      </c>
      <c r="D41" s="138"/>
      <c r="E41" s="137" t="str">
        <f ca="1">IF(IFERROR(OFFSET(ListasChequeo!$C$3,MATCH($B41&amp;$C$8,ListasChequeo!$P$4:$P$299,0),MATCH(ResumenESTADO!E$11,ListasChequeo!$C$3:$J$3,0)-1),"")=0,"",IFERROR(OFFSET(ListasChequeo!$C$3,MATCH($B41&amp;$C$8,ListasChequeo!$P$4:$P$299,0),MATCH(ResumenESTADO!E$11,ListasChequeo!$C$3:$J$3,0)-1),""))</f>
        <v/>
      </c>
      <c r="F41" s="138" t="s">
        <v>217</v>
      </c>
      <c r="G41" s="137" t="str">
        <f ca="1">IF(IFERROR(OFFSET(ListasChequeo!$C$3,MATCH($B41&amp;$C$8,ListasChequeo!$P$4:$P$299,0),MATCH(ResumenESTADO!G$11,ListasChequeo!$C$3:$J$3,0)-1),"")=0,"",IFERROR(OFFSET(ListasChequeo!$C$3,MATCH($B41&amp;$C$8,ListasChequeo!$P$4:$P$299,0),MATCH(ResumenESTADO!G$11,ListasChequeo!$C$3:$J$3,0)-1),""))</f>
        <v/>
      </c>
      <c r="H41" s="138" t="s">
        <v>217</v>
      </c>
      <c r="I41" s="137" t="str">
        <f ca="1">IF(IFERROR(OFFSET(ListasChequeo!$C$3,MATCH($B41&amp;$C$8,ListasChequeo!$P$4:$P$299,0),MATCH(ResumenESTADO!I$11,ListasChequeo!$C$3:$J$3,0)-1),"")=0,"",IFERROR(OFFSET(ListasChequeo!$C$3,MATCH($B41&amp;$C$8,ListasChequeo!$P$4:$P$299,0),MATCH(ResumenESTADO!I$11,ListasChequeo!$C$3:$J$3,0)-1),""))</f>
        <v/>
      </c>
      <c r="J41" s="138" t="s">
        <v>217</v>
      </c>
      <c r="K41" s="137" t="str">
        <f ca="1">IF(IFERROR(OFFSET(ListasChequeo!$C$3,MATCH($B41&amp;$C$8,ListasChequeo!$P$4:$P$299,0),MATCH(ResumenESTADO!K$11,ListasChequeo!$C$3:$J$3,0)-1),"")=0,"",IFERROR(OFFSET(ListasChequeo!$C$3,MATCH($B41&amp;$C$8,ListasChequeo!$P$4:$P$299,0),MATCH(ResumenESTADO!K$11,ListasChequeo!$C$3:$J$3,0)-1),""))</f>
        <v/>
      </c>
      <c r="L41" s="63"/>
      <c r="AH41" s="40">
        <v>30</v>
      </c>
    </row>
    <row r="42" spans="2:34" ht="82" customHeight="1">
      <c r="B42" s="130">
        <v>31</v>
      </c>
      <c r="C42" s="139" t="str">
        <f ca="1">IF(IFERROR(OFFSET(ListasChequeo!$C$3,MATCH($B42&amp;$C$8,ListasChequeo!$P$4:$P$299,0),MATCH(ResumenESTADO!C$11,ListasChequeo!$C$3:$J$3,0)-1),"")=0,"",IFERROR(OFFSET(ListasChequeo!$C$3,MATCH($B42&amp;$C$8,ListasChequeo!$P$4:$P$299,0),MATCH(ResumenESTADO!C$11,ListasChequeo!$C$3:$J$3,0)-1),""))</f>
        <v/>
      </c>
      <c r="D42" s="138"/>
      <c r="E42" s="137" t="str">
        <f ca="1">IF(IFERROR(OFFSET(ListasChequeo!$C$3,MATCH($B42&amp;$C$8,ListasChequeo!$P$4:$P$299,0),MATCH(ResumenESTADO!E$11,ListasChequeo!$C$3:$J$3,0)-1),"")=0,"",IFERROR(OFFSET(ListasChequeo!$C$3,MATCH($B42&amp;$C$8,ListasChequeo!$P$4:$P$299,0),MATCH(ResumenESTADO!E$11,ListasChequeo!$C$3:$J$3,0)-1),""))</f>
        <v/>
      </c>
      <c r="F42" s="138" t="s">
        <v>217</v>
      </c>
      <c r="G42" s="137" t="str">
        <f ca="1">IF(IFERROR(OFFSET(ListasChequeo!$C$3,MATCH($B42&amp;$C$8,ListasChequeo!$P$4:$P$299,0),MATCH(ResumenESTADO!G$11,ListasChequeo!$C$3:$J$3,0)-1),"")=0,"",IFERROR(OFFSET(ListasChequeo!$C$3,MATCH($B42&amp;$C$8,ListasChequeo!$P$4:$P$299,0),MATCH(ResumenESTADO!G$11,ListasChequeo!$C$3:$J$3,0)-1),""))</f>
        <v/>
      </c>
      <c r="H42" s="138" t="s">
        <v>217</v>
      </c>
      <c r="I42" s="137" t="str">
        <f ca="1">IF(IFERROR(OFFSET(ListasChequeo!$C$3,MATCH($B42&amp;$C$8,ListasChequeo!$P$4:$P$299,0),MATCH(ResumenESTADO!I$11,ListasChequeo!$C$3:$J$3,0)-1),"")=0,"",IFERROR(OFFSET(ListasChequeo!$C$3,MATCH($B42&amp;$C$8,ListasChequeo!$P$4:$P$299,0),MATCH(ResumenESTADO!I$11,ListasChequeo!$C$3:$J$3,0)-1),""))</f>
        <v/>
      </c>
      <c r="J42" s="138" t="s">
        <v>217</v>
      </c>
      <c r="K42" s="137" t="str">
        <f ca="1">IF(IFERROR(OFFSET(ListasChequeo!$C$3,MATCH($B42&amp;$C$8,ListasChequeo!$P$4:$P$299,0),MATCH(ResumenESTADO!K$11,ListasChequeo!$C$3:$J$3,0)-1),"")=0,"",IFERROR(OFFSET(ListasChequeo!$C$3,MATCH($B42&amp;$C$8,ListasChequeo!$P$4:$P$299,0),MATCH(ResumenESTADO!K$11,ListasChequeo!$C$3:$J$3,0)-1),""))</f>
        <v/>
      </c>
      <c r="L42" s="63"/>
      <c r="AH42" s="40">
        <v>31</v>
      </c>
    </row>
    <row r="43" spans="2:34" ht="82" customHeight="1">
      <c r="B43" s="130">
        <v>32</v>
      </c>
      <c r="C43" s="139" t="str">
        <f ca="1">IF(IFERROR(OFFSET(ListasChequeo!$C$3,MATCH($B43&amp;$C$8,ListasChequeo!$P$4:$P$299,0),MATCH(ResumenESTADO!C$11,ListasChequeo!$C$3:$J$3,0)-1),"")=0,"",IFERROR(OFFSET(ListasChequeo!$C$3,MATCH($B43&amp;$C$8,ListasChequeo!$P$4:$P$299,0),MATCH(ResumenESTADO!C$11,ListasChequeo!$C$3:$J$3,0)-1),""))</f>
        <v/>
      </c>
      <c r="D43" s="138"/>
      <c r="E43" s="137" t="str">
        <f ca="1">IF(IFERROR(OFFSET(ListasChequeo!$C$3,MATCH($B43&amp;$C$8,ListasChequeo!$P$4:$P$299,0),MATCH(ResumenESTADO!E$11,ListasChequeo!$C$3:$J$3,0)-1),"")=0,"",IFERROR(OFFSET(ListasChequeo!$C$3,MATCH($B43&amp;$C$8,ListasChequeo!$P$4:$P$299,0),MATCH(ResumenESTADO!E$11,ListasChequeo!$C$3:$J$3,0)-1),""))</f>
        <v/>
      </c>
      <c r="F43" s="138" t="s">
        <v>217</v>
      </c>
      <c r="G43" s="137" t="str">
        <f ca="1">IF(IFERROR(OFFSET(ListasChequeo!$C$3,MATCH($B43&amp;$C$8,ListasChequeo!$P$4:$P$299,0),MATCH(ResumenESTADO!G$11,ListasChequeo!$C$3:$J$3,0)-1),"")=0,"",IFERROR(OFFSET(ListasChequeo!$C$3,MATCH($B43&amp;$C$8,ListasChequeo!$P$4:$P$299,0),MATCH(ResumenESTADO!G$11,ListasChequeo!$C$3:$J$3,0)-1),""))</f>
        <v/>
      </c>
      <c r="H43" s="138" t="s">
        <v>217</v>
      </c>
      <c r="I43" s="137" t="str">
        <f ca="1">IF(IFERROR(OFFSET(ListasChequeo!$C$3,MATCH($B43&amp;$C$8,ListasChequeo!$P$4:$P$299,0),MATCH(ResumenESTADO!I$11,ListasChequeo!$C$3:$J$3,0)-1),"")=0,"",IFERROR(OFFSET(ListasChequeo!$C$3,MATCH($B43&amp;$C$8,ListasChequeo!$P$4:$P$299,0),MATCH(ResumenESTADO!I$11,ListasChequeo!$C$3:$J$3,0)-1),""))</f>
        <v/>
      </c>
      <c r="J43" s="138" t="s">
        <v>217</v>
      </c>
      <c r="K43" s="137" t="str">
        <f ca="1">IF(IFERROR(OFFSET(ListasChequeo!$C$3,MATCH($B43&amp;$C$8,ListasChequeo!$P$4:$P$299,0),MATCH(ResumenESTADO!K$11,ListasChequeo!$C$3:$J$3,0)-1),"")=0,"",IFERROR(OFFSET(ListasChequeo!$C$3,MATCH($B43&amp;$C$8,ListasChequeo!$P$4:$P$299,0),MATCH(ResumenESTADO!K$11,ListasChequeo!$C$3:$J$3,0)-1),""))</f>
        <v/>
      </c>
      <c r="L43" s="63"/>
      <c r="AH43" s="40">
        <v>32</v>
      </c>
    </row>
    <row r="44" spans="2:34" ht="82" customHeight="1">
      <c r="B44" s="130">
        <v>33</v>
      </c>
      <c r="C44" s="139" t="str">
        <f ca="1">IF(IFERROR(OFFSET(ListasChequeo!$C$3,MATCH($B44&amp;$C$8,ListasChequeo!$P$4:$P$299,0),MATCH(ResumenESTADO!C$11,ListasChequeo!$C$3:$J$3,0)-1),"")=0,"",IFERROR(OFFSET(ListasChequeo!$C$3,MATCH($B44&amp;$C$8,ListasChequeo!$P$4:$P$299,0),MATCH(ResumenESTADO!C$11,ListasChequeo!$C$3:$J$3,0)-1),""))</f>
        <v/>
      </c>
      <c r="D44" s="138"/>
      <c r="E44" s="137" t="str">
        <f ca="1">IF(IFERROR(OFFSET(ListasChequeo!$C$3,MATCH($B44&amp;$C$8,ListasChequeo!$P$4:$P$299,0),MATCH(ResumenESTADO!E$11,ListasChequeo!$C$3:$J$3,0)-1),"")=0,"",IFERROR(OFFSET(ListasChequeo!$C$3,MATCH($B44&amp;$C$8,ListasChequeo!$P$4:$P$299,0),MATCH(ResumenESTADO!E$11,ListasChequeo!$C$3:$J$3,0)-1),""))</f>
        <v/>
      </c>
      <c r="F44" s="138" t="s">
        <v>217</v>
      </c>
      <c r="G44" s="137" t="str">
        <f ca="1">IF(IFERROR(OFFSET(ListasChequeo!$C$3,MATCH($B44&amp;$C$8,ListasChequeo!$P$4:$P$299,0),MATCH(ResumenESTADO!G$11,ListasChequeo!$C$3:$J$3,0)-1),"")=0,"",IFERROR(OFFSET(ListasChequeo!$C$3,MATCH($B44&amp;$C$8,ListasChequeo!$P$4:$P$299,0),MATCH(ResumenESTADO!G$11,ListasChequeo!$C$3:$J$3,0)-1),""))</f>
        <v/>
      </c>
      <c r="H44" s="138" t="s">
        <v>217</v>
      </c>
      <c r="I44" s="137" t="str">
        <f ca="1">IF(IFERROR(OFFSET(ListasChequeo!$C$3,MATCH($B44&amp;$C$8,ListasChequeo!$P$4:$P$299,0),MATCH(ResumenESTADO!I$11,ListasChequeo!$C$3:$J$3,0)-1),"")=0,"",IFERROR(OFFSET(ListasChequeo!$C$3,MATCH($B44&amp;$C$8,ListasChequeo!$P$4:$P$299,0),MATCH(ResumenESTADO!I$11,ListasChequeo!$C$3:$J$3,0)-1),""))</f>
        <v/>
      </c>
      <c r="J44" s="138" t="s">
        <v>217</v>
      </c>
      <c r="K44" s="137" t="str">
        <f ca="1">IF(IFERROR(OFFSET(ListasChequeo!$C$3,MATCH($B44&amp;$C$8,ListasChequeo!$P$4:$P$299,0),MATCH(ResumenESTADO!K$11,ListasChequeo!$C$3:$J$3,0)-1),"")=0,"",IFERROR(OFFSET(ListasChequeo!$C$3,MATCH($B44&amp;$C$8,ListasChequeo!$P$4:$P$299,0),MATCH(ResumenESTADO!K$11,ListasChequeo!$C$3:$J$3,0)-1),""))</f>
        <v/>
      </c>
      <c r="L44" s="63"/>
      <c r="AH44" s="40">
        <v>33</v>
      </c>
    </row>
    <row r="45" spans="2:34" ht="82" customHeight="1">
      <c r="B45" s="130">
        <v>34</v>
      </c>
      <c r="C45" s="139" t="str">
        <f ca="1">IF(IFERROR(OFFSET(ListasChequeo!$C$3,MATCH($B45&amp;$C$8,ListasChequeo!$P$4:$P$299,0),MATCH(ResumenESTADO!C$11,ListasChequeo!$C$3:$J$3,0)-1),"")=0,"",IFERROR(OFFSET(ListasChequeo!$C$3,MATCH($B45&amp;$C$8,ListasChequeo!$P$4:$P$299,0),MATCH(ResumenESTADO!C$11,ListasChequeo!$C$3:$J$3,0)-1),""))</f>
        <v/>
      </c>
      <c r="D45" s="138"/>
      <c r="E45" s="137" t="str">
        <f ca="1">IF(IFERROR(OFFSET(ListasChequeo!$C$3,MATCH($B45&amp;$C$8,ListasChequeo!$P$4:$P$299,0),MATCH(ResumenESTADO!E$11,ListasChequeo!$C$3:$J$3,0)-1),"")=0,"",IFERROR(OFFSET(ListasChequeo!$C$3,MATCH($B45&amp;$C$8,ListasChequeo!$P$4:$P$299,0),MATCH(ResumenESTADO!E$11,ListasChequeo!$C$3:$J$3,0)-1),""))</f>
        <v/>
      </c>
      <c r="F45" s="138" t="s">
        <v>217</v>
      </c>
      <c r="G45" s="137" t="str">
        <f ca="1">IF(IFERROR(OFFSET(ListasChequeo!$C$3,MATCH($B45&amp;$C$8,ListasChequeo!$P$4:$P$299,0),MATCH(ResumenESTADO!G$11,ListasChequeo!$C$3:$J$3,0)-1),"")=0,"",IFERROR(OFFSET(ListasChequeo!$C$3,MATCH($B45&amp;$C$8,ListasChequeo!$P$4:$P$299,0),MATCH(ResumenESTADO!G$11,ListasChequeo!$C$3:$J$3,0)-1),""))</f>
        <v/>
      </c>
      <c r="H45" s="138" t="s">
        <v>217</v>
      </c>
      <c r="I45" s="137" t="str">
        <f ca="1">IF(IFERROR(OFFSET(ListasChequeo!$C$3,MATCH($B45&amp;$C$8,ListasChequeo!$P$4:$P$299,0),MATCH(ResumenESTADO!I$11,ListasChequeo!$C$3:$J$3,0)-1),"")=0,"",IFERROR(OFFSET(ListasChequeo!$C$3,MATCH($B45&amp;$C$8,ListasChequeo!$P$4:$P$299,0),MATCH(ResumenESTADO!I$11,ListasChequeo!$C$3:$J$3,0)-1),""))</f>
        <v/>
      </c>
      <c r="J45" s="138" t="s">
        <v>217</v>
      </c>
      <c r="K45" s="137" t="str">
        <f ca="1">IF(IFERROR(OFFSET(ListasChequeo!$C$3,MATCH($B45&amp;$C$8,ListasChequeo!$P$4:$P$299,0),MATCH(ResumenESTADO!K$11,ListasChequeo!$C$3:$J$3,0)-1),"")=0,"",IFERROR(OFFSET(ListasChequeo!$C$3,MATCH($B45&amp;$C$8,ListasChequeo!$P$4:$P$299,0),MATCH(ResumenESTADO!K$11,ListasChequeo!$C$3:$J$3,0)-1),""))</f>
        <v/>
      </c>
      <c r="L45" s="63"/>
      <c r="AH45" s="40">
        <v>34</v>
      </c>
    </row>
    <row r="46" spans="2:34" ht="82" customHeight="1">
      <c r="B46" s="130">
        <v>35</v>
      </c>
      <c r="C46" s="139" t="str">
        <f ca="1">IF(IFERROR(OFFSET(ListasChequeo!$C$3,MATCH($B46&amp;$C$8,ListasChequeo!$P$4:$P$299,0),MATCH(ResumenESTADO!C$11,ListasChequeo!$C$3:$J$3,0)-1),"")=0,"",IFERROR(OFFSET(ListasChequeo!$C$3,MATCH($B46&amp;$C$8,ListasChequeo!$P$4:$P$299,0),MATCH(ResumenESTADO!C$11,ListasChequeo!$C$3:$J$3,0)-1),""))</f>
        <v/>
      </c>
      <c r="D46" s="138"/>
      <c r="E46" s="137" t="str">
        <f ca="1">IF(IFERROR(OFFSET(ListasChequeo!$C$3,MATCH($B46&amp;$C$8,ListasChequeo!$P$4:$P$299,0),MATCH(ResumenESTADO!E$11,ListasChequeo!$C$3:$J$3,0)-1),"")=0,"",IFERROR(OFFSET(ListasChequeo!$C$3,MATCH($B46&amp;$C$8,ListasChequeo!$P$4:$P$299,0),MATCH(ResumenESTADO!E$11,ListasChequeo!$C$3:$J$3,0)-1),""))</f>
        <v/>
      </c>
      <c r="F46" s="138" t="s">
        <v>217</v>
      </c>
      <c r="G46" s="137" t="str">
        <f ca="1">IF(IFERROR(OFFSET(ListasChequeo!$C$3,MATCH($B46&amp;$C$8,ListasChequeo!$P$4:$P$299,0),MATCH(ResumenESTADO!G$11,ListasChequeo!$C$3:$J$3,0)-1),"")=0,"",IFERROR(OFFSET(ListasChequeo!$C$3,MATCH($B46&amp;$C$8,ListasChequeo!$P$4:$P$299,0),MATCH(ResumenESTADO!G$11,ListasChequeo!$C$3:$J$3,0)-1),""))</f>
        <v/>
      </c>
      <c r="H46" s="138" t="s">
        <v>217</v>
      </c>
      <c r="I46" s="137" t="str">
        <f ca="1">IF(IFERROR(OFFSET(ListasChequeo!$C$3,MATCH($B46&amp;$C$8,ListasChequeo!$P$4:$P$299,0),MATCH(ResumenESTADO!I$11,ListasChequeo!$C$3:$J$3,0)-1),"")=0,"",IFERROR(OFFSET(ListasChequeo!$C$3,MATCH($B46&amp;$C$8,ListasChequeo!$P$4:$P$299,0),MATCH(ResumenESTADO!I$11,ListasChequeo!$C$3:$J$3,0)-1),""))</f>
        <v/>
      </c>
      <c r="J46" s="138" t="s">
        <v>217</v>
      </c>
      <c r="K46" s="137" t="str">
        <f ca="1">IF(IFERROR(OFFSET(ListasChequeo!$C$3,MATCH($B46&amp;$C$8,ListasChequeo!$P$4:$P$299,0),MATCH(ResumenESTADO!K$11,ListasChequeo!$C$3:$J$3,0)-1),"")=0,"",IFERROR(OFFSET(ListasChequeo!$C$3,MATCH($B46&amp;$C$8,ListasChequeo!$P$4:$P$299,0),MATCH(ResumenESTADO!K$11,ListasChequeo!$C$3:$J$3,0)-1),""))</f>
        <v/>
      </c>
      <c r="L46" s="63"/>
      <c r="AH46" s="40">
        <v>35</v>
      </c>
    </row>
    <row r="47" spans="2:34" ht="82" customHeight="1">
      <c r="B47" s="130">
        <v>36</v>
      </c>
      <c r="C47" s="139" t="str">
        <f ca="1">IF(IFERROR(OFFSET(ListasChequeo!$C$3,MATCH($B47&amp;$C$8,ListasChequeo!$P$4:$P$299,0),MATCH(ResumenESTADO!C$11,ListasChequeo!$C$3:$J$3,0)-1),"")=0,"",IFERROR(OFFSET(ListasChequeo!$C$3,MATCH($B47&amp;$C$8,ListasChequeo!$P$4:$P$299,0),MATCH(ResumenESTADO!C$11,ListasChequeo!$C$3:$J$3,0)-1),""))</f>
        <v/>
      </c>
      <c r="D47" s="138"/>
      <c r="E47" s="137" t="str">
        <f ca="1">IF(IFERROR(OFFSET(ListasChequeo!$C$3,MATCH($B47&amp;$C$8,ListasChequeo!$P$4:$P$299,0),MATCH(ResumenESTADO!E$11,ListasChequeo!$C$3:$J$3,0)-1),"")=0,"",IFERROR(OFFSET(ListasChequeo!$C$3,MATCH($B47&amp;$C$8,ListasChequeo!$P$4:$P$299,0),MATCH(ResumenESTADO!E$11,ListasChequeo!$C$3:$J$3,0)-1),""))</f>
        <v/>
      </c>
      <c r="F47" s="138" t="s">
        <v>217</v>
      </c>
      <c r="G47" s="137" t="str">
        <f ca="1">IF(IFERROR(OFFSET(ListasChequeo!$C$3,MATCH($B47&amp;$C$8,ListasChequeo!$P$4:$P$299,0),MATCH(ResumenESTADO!G$11,ListasChequeo!$C$3:$J$3,0)-1),"")=0,"",IFERROR(OFFSET(ListasChequeo!$C$3,MATCH($B47&amp;$C$8,ListasChequeo!$P$4:$P$299,0),MATCH(ResumenESTADO!G$11,ListasChequeo!$C$3:$J$3,0)-1),""))</f>
        <v/>
      </c>
      <c r="H47" s="138" t="s">
        <v>217</v>
      </c>
      <c r="I47" s="137" t="str">
        <f ca="1">IF(IFERROR(OFFSET(ListasChequeo!$C$3,MATCH($B47&amp;$C$8,ListasChequeo!$P$4:$P$299,0),MATCH(ResumenESTADO!I$11,ListasChequeo!$C$3:$J$3,0)-1),"")=0,"",IFERROR(OFFSET(ListasChequeo!$C$3,MATCH($B47&amp;$C$8,ListasChequeo!$P$4:$P$299,0),MATCH(ResumenESTADO!I$11,ListasChequeo!$C$3:$J$3,0)-1),""))</f>
        <v/>
      </c>
      <c r="J47" s="138" t="s">
        <v>217</v>
      </c>
      <c r="K47" s="137" t="str">
        <f ca="1">IF(IFERROR(OFFSET(ListasChequeo!$C$3,MATCH($B47&amp;$C$8,ListasChequeo!$P$4:$P$299,0),MATCH(ResumenESTADO!K$11,ListasChequeo!$C$3:$J$3,0)-1),"")=0,"",IFERROR(OFFSET(ListasChequeo!$C$3,MATCH($B47&amp;$C$8,ListasChequeo!$P$4:$P$299,0),MATCH(ResumenESTADO!K$11,ListasChequeo!$C$3:$J$3,0)-1),""))</f>
        <v/>
      </c>
      <c r="L47" s="63"/>
      <c r="AH47" s="40">
        <v>36</v>
      </c>
    </row>
    <row r="48" spans="2:34" ht="82" customHeight="1">
      <c r="B48" s="130">
        <v>37</v>
      </c>
      <c r="C48" s="139" t="str">
        <f ca="1">IF(IFERROR(OFFSET(ListasChequeo!$C$3,MATCH($B48&amp;$C$8,ListasChequeo!$P$4:$P$299,0),MATCH(ResumenESTADO!C$11,ListasChequeo!$C$3:$J$3,0)-1),"")=0,"",IFERROR(OFFSET(ListasChequeo!$C$3,MATCH($B48&amp;$C$8,ListasChequeo!$P$4:$P$299,0),MATCH(ResumenESTADO!C$11,ListasChequeo!$C$3:$J$3,0)-1),""))</f>
        <v/>
      </c>
      <c r="D48" s="138"/>
      <c r="E48" s="137" t="str">
        <f ca="1">IF(IFERROR(OFFSET(ListasChequeo!$C$3,MATCH($B48&amp;$C$8,ListasChequeo!$P$4:$P$299,0),MATCH(ResumenESTADO!E$11,ListasChequeo!$C$3:$J$3,0)-1),"")=0,"",IFERROR(OFFSET(ListasChequeo!$C$3,MATCH($B48&amp;$C$8,ListasChequeo!$P$4:$P$299,0),MATCH(ResumenESTADO!E$11,ListasChequeo!$C$3:$J$3,0)-1),""))</f>
        <v/>
      </c>
      <c r="F48" s="138" t="s">
        <v>217</v>
      </c>
      <c r="G48" s="137" t="str">
        <f ca="1">IF(IFERROR(OFFSET(ListasChequeo!$C$3,MATCH($B48&amp;$C$8,ListasChequeo!$P$4:$P$299,0),MATCH(ResumenESTADO!G$11,ListasChequeo!$C$3:$J$3,0)-1),"")=0,"",IFERROR(OFFSET(ListasChequeo!$C$3,MATCH($B48&amp;$C$8,ListasChequeo!$P$4:$P$299,0),MATCH(ResumenESTADO!G$11,ListasChequeo!$C$3:$J$3,0)-1),""))</f>
        <v/>
      </c>
      <c r="H48" s="138" t="s">
        <v>217</v>
      </c>
      <c r="I48" s="137" t="str">
        <f ca="1">IF(IFERROR(OFFSET(ListasChequeo!$C$3,MATCH($B48&amp;$C$8,ListasChequeo!$P$4:$P$299,0),MATCH(ResumenESTADO!I$11,ListasChequeo!$C$3:$J$3,0)-1),"")=0,"",IFERROR(OFFSET(ListasChequeo!$C$3,MATCH($B48&amp;$C$8,ListasChequeo!$P$4:$P$299,0),MATCH(ResumenESTADO!I$11,ListasChequeo!$C$3:$J$3,0)-1),""))</f>
        <v/>
      </c>
      <c r="J48" s="138" t="s">
        <v>217</v>
      </c>
      <c r="K48" s="137" t="str">
        <f ca="1">IF(IFERROR(OFFSET(ListasChequeo!$C$3,MATCH($B48&amp;$C$8,ListasChequeo!$P$4:$P$299,0),MATCH(ResumenESTADO!K$11,ListasChequeo!$C$3:$J$3,0)-1),"")=0,"",IFERROR(OFFSET(ListasChequeo!$C$3,MATCH($B48&amp;$C$8,ListasChequeo!$P$4:$P$299,0),MATCH(ResumenESTADO!K$11,ListasChequeo!$C$3:$J$3,0)-1),""))</f>
        <v/>
      </c>
      <c r="L48" s="63"/>
      <c r="AH48" s="40">
        <v>37</v>
      </c>
    </row>
    <row r="49" spans="2:34" ht="82" customHeight="1">
      <c r="B49" s="130">
        <v>38</v>
      </c>
      <c r="C49" s="139" t="str">
        <f ca="1">IF(IFERROR(OFFSET(ListasChequeo!$C$3,MATCH($B49&amp;$C$8,ListasChequeo!$P$4:$P$299,0),MATCH(ResumenESTADO!C$11,ListasChequeo!$C$3:$J$3,0)-1),"")=0,"",IFERROR(OFFSET(ListasChequeo!$C$3,MATCH($B49&amp;$C$8,ListasChequeo!$P$4:$P$299,0),MATCH(ResumenESTADO!C$11,ListasChequeo!$C$3:$J$3,0)-1),""))</f>
        <v/>
      </c>
      <c r="D49" s="138"/>
      <c r="E49" s="137" t="str">
        <f ca="1">IF(IFERROR(OFFSET(ListasChequeo!$C$3,MATCH($B49&amp;$C$8,ListasChequeo!$P$4:$P$299,0),MATCH(ResumenESTADO!E$11,ListasChequeo!$C$3:$J$3,0)-1),"")=0,"",IFERROR(OFFSET(ListasChequeo!$C$3,MATCH($B49&amp;$C$8,ListasChequeo!$P$4:$P$299,0),MATCH(ResumenESTADO!E$11,ListasChequeo!$C$3:$J$3,0)-1),""))</f>
        <v/>
      </c>
      <c r="F49" s="138" t="s">
        <v>217</v>
      </c>
      <c r="G49" s="137" t="str">
        <f ca="1">IF(IFERROR(OFFSET(ListasChequeo!$C$3,MATCH($B49&amp;$C$8,ListasChequeo!$P$4:$P$299,0),MATCH(ResumenESTADO!G$11,ListasChequeo!$C$3:$J$3,0)-1),"")=0,"",IFERROR(OFFSET(ListasChequeo!$C$3,MATCH($B49&amp;$C$8,ListasChequeo!$P$4:$P$299,0),MATCH(ResumenESTADO!G$11,ListasChequeo!$C$3:$J$3,0)-1),""))</f>
        <v/>
      </c>
      <c r="H49" s="138" t="s">
        <v>217</v>
      </c>
      <c r="I49" s="137" t="str">
        <f ca="1">IF(IFERROR(OFFSET(ListasChequeo!$C$3,MATCH($B49&amp;$C$8,ListasChequeo!$P$4:$P$299,0),MATCH(ResumenESTADO!I$11,ListasChequeo!$C$3:$J$3,0)-1),"")=0,"",IFERROR(OFFSET(ListasChequeo!$C$3,MATCH($B49&amp;$C$8,ListasChequeo!$P$4:$P$299,0),MATCH(ResumenESTADO!I$11,ListasChequeo!$C$3:$J$3,0)-1),""))</f>
        <v/>
      </c>
      <c r="J49" s="138" t="s">
        <v>217</v>
      </c>
      <c r="K49" s="137" t="str">
        <f ca="1">IF(IFERROR(OFFSET(ListasChequeo!$C$3,MATCH($B49&amp;$C$8,ListasChequeo!$P$4:$P$299,0),MATCH(ResumenESTADO!K$11,ListasChequeo!$C$3:$J$3,0)-1),"")=0,"",IFERROR(OFFSET(ListasChequeo!$C$3,MATCH($B49&amp;$C$8,ListasChequeo!$P$4:$P$299,0),MATCH(ResumenESTADO!K$11,ListasChequeo!$C$3:$J$3,0)-1),""))</f>
        <v/>
      </c>
      <c r="L49" s="63"/>
      <c r="AH49" s="40">
        <v>38</v>
      </c>
    </row>
    <row r="50" spans="2:34" ht="82" customHeight="1">
      <c r="B50" s="130">
        <v>39</v>
      </c>
      <c r="C50" s="139" t="str">
        <f ca="1">IF(IFERROR(OFFSET(ListasChequeo!$C$3,MATCH($B50&amp;$C$8,ListasChequeo!$P$4:$P$299,0),MATCH(ResumenESTADO!C$11,ListasChequeo!$C$3:$J$3,0)-1),"")=0,"",IFERROR(OFFSET(ListasChequeo!$C$3,MATCH($B50&amp;$C$8,ListasChequeo!$P$4:$P$299,0),MATCH(ResumenESTADO!C$11,ListasChequeo!$C$3:$J$3,0)-1),""))</f>
        <v/>
      </c>
      <c r="D50" s="138"/>
      <c r="E50" s="137" t="str">
        <f ca="1">IF(IFERROR(OFFSET(ListasChequeo!$C$3,MATCH($B50&amp;$C$8,ListasChequeo!$P$4:$P$299,0),MATCH(ResumenESTADO!E$11,ListasChequeo!$C$3:$J$3,0)-1),"")=0,"",IFERROR(OFFSET(ListasChequeo!$C$3,MATCH($B50&amp;$C$8,ListasChequeo!$P$4:$P$299,0),MATCH(ResumenESTADO!E$11,ListasChequeo!$C$3:$J$3,0)-1),""))</f>
        <v/>
      </c>
      <c r="F50" s="138" t="s">
        <v>217</v>
      </c>
      <c r="G50" s="137" t="str">
        <f ca="1">IF(IFERROR(OFFSET(ListasChequeo!$C$3,MATCH($B50&amp;$C$8,ListasChequeo!$P$4:$P$299,0),MATCH(ResumenESTADO!G$11,ListasChequeo!$C$3:$J$3,0)-1),"")=0,"",IFERROR(OFFSET(ListasChequeo!$C$3,MATCH($B50&amp;$C$8,ListasChequeo!$P$4:$P$299,0),MATCH(ResumenESTADO!G$11,ListasChequeo!$C$3:$J$3,0)-1),""))</f>
        <v/>
      </c>
      <c r="H50" s="138" t="s">
        <v>217</v>
      </c>
      <c r="I50" s="137" t="str">
        <f ca="1">IF(IFERROR(OFFSET(ListasChequeo!$C$3,MATCH($B50&amp;$C$8,ListasChequeo!$P$4:$P$299,0),MATCH(ResumenESTADO!I$11,ListasChequeo!$C$3:$J$3,0)-1),"")=0,"",IFERROR(OFFSET(ListasChequeo!$C$3,MATCH($B50&amp;$C$8,ListasChequeo!$P$4:$P$299,0),MATCH(ResumenESTADO!I$11,ListasChequeo!$C$3:$J$3,0)-1),""))</f>
        <v/>
      </c>
      <c r="J50" s="138" t="s">
        <v>217</v>
      </c>
      <c r="K50" s="137" t="str">
        <f ca="1">IF(IFERROR(OFFSET(ListasChequeo!$C$3,MATCH($B50&amp;$C$8,ListasChequeo!$P$4:$P$299,0),MATCH(ResumenESTADO!K$11,ListasChequeo!$C$3:$J$3,0)-1),"")=0,"",IFERROR(OFFSET(ListasChequeo!$C$3,MATCH($B50&amp;$C$8,ListasChequeo!$P$4:$P$299,0),MATCH(ResumenESTADO!K$11,ListasChequeo!$C$3:$J$3,0)-1),""))</f>
        <v/>
      </c>
      <c r="L50" s="63"/>
      <c r="AH50" s="40">
        <v>39</v>
      </c>
    </row>
    <row r="51" spans="2:34" ht="82" customHeight="1">
      <c r="B51" s="130">
        <v>40</v>
      </c>
      <c r="C51" s="139" t="str">
        <f ca="1">IF(IFERROR(OFFSET(ListasChequeo!$C$3,MATCH($B51&amp;$C$8,ListasChequeo!$P$4:$P$299,0),MATCH(ResumenESTADO!C$11,ListasChequeo!$C$3:$J$3,0)-1),"")=0,"",IFERROR(OFFSET(ListasChequeo!$C$3,MATCH($B51&amp;$C$8,ListasChequeo!$P$4:$P$299,0),MATCH(ResumenESTADO!C$11,ListasChequeo!$C$3:$J$3,0)-1),""))</f>
        <v/>
      </c>
      <c r="D51" s="138"/>
      <c r="E51" s="137" t="str">
        <f ca="1">IF(IFERROR(OFFSET(ListasChequeo!$C$3,MATCH($B51&amp;$C$8,ListasChequeo!$P$4:$P$299,0),MATCH(ResumenESTADO!E$11,ListasChequeo!$C$3:$J$3,0)-1),"")=0,"",IFERROR(OFFSET(ListasChequeo!$C$3,MATCH($B51&amp;$C$8,ListasChequeo!$P$4:$P$299,0),MATCH(ResumenESTADO!E$11,ListasChequeo!$C$3:$J$3,0)-1),""))</f>
        <v/>
      </c>
      <c r="F51" s="138" t="s">
        <v>217</v>
      </c>
      <c r="G51" s="137" t="str">
        <f ca="1">IF(IFERROR(OFFSET(ListasChequeo!$C$3,MATCH($B51&amp;$C$8,ListasChequeo!$P$4:$P$299,0),MATCH(ResumenESTADO!G$11,ListasChequeo!$C$3:$J$3,0)-1),"")=0,"",IFERROR(OFFSET(ListasChequeo!$C$3,MATCH($B51&amp;$C$8,ListasChequeo!$P$4:$P$299,0),MATCH(ResumenESTADO!G$11,ListasChequeo!$C$3:$J$3,0)-1),""))</f>
        <v/>
      </c>
      <c r="H51" s="138" t="s">
        <v>217</v>
      </c>
      <c r="I51" s="137" t="str">
        <f ca="1">IF(IFERROR(OFFSET(ListasChequeo!$C$3,MATCH($B51&amp;$C$8,ListasChequeo!$P$4:$P$299,0),MATCH(ResumenESTADO!I$11,ListasChequeo!$C$3:$J$3,0)-1),"")=0,"",IFERROR(OFFSET(ListasChequeo!$C$3,MATCH($B51&amp;$C$8,ListasChequeo!$P$4:$P$299,0),MATCH(ResumenESTADO!I$11,ListasChequeo!$C$3:$J$3,0)-1),""))</f>
        <v/>
      </c>
      <c r="J51" s="138" t="s">
        <v>217</v>
      </c>
      <c r="K51" s="137" t="str">
        <f ca="1">IF(IFERROR(OFFSET(ListasChequeo!$C$3,MATCH($B51&amp;$C$8,ListasChequeo!$P$4:$P$299,0),MATCH(ResumenESTADO!K$11,ListasChequeo!$C$3:$J$3,0)-1),"")=0,"",IFERROR(OFFSET(ListasChequeo!$C$3,MATCH($B51&amp;$C$8,ListasChequeo!$P$4:$P$299,0),MATCH(ResumenESTADO!K$11,ListasChequeo!$C$3:$J$3,0)-1),""))</f>
        <v/>
      </c>
      <c r="L51" s="63"/>
      <c r="AH51" s="40">
        <v>40</v>
      </c>
    </row>
    <row r="52" spans="2:34" ht="82" customHeight="1">
      <c r="B52" s="130">
        <v>41</v>
      </c>
      <c r="C52" s="139" t="str">
        <f ca="1">IF(IFERROR(OFFSET(ListasChequeo!$C$3,MATCH($B52&amp;$C$8,ListasChequeo!$P$4:$P$299,0),MATCH(ResumenESTADO!C$11,ListasChequeo!$C$3:$J$3,0)-1),"")=0,"",IFERROR(OFFSET(ListasChequeo!$C$3,MATCH($B52&amp;$C$8,ListasChequeo!$P$4:$P$299,0),MATCH(ResumenESTADO!C$11,ListasChequeo!$C$3:$J$3,0)-1),""))</f>
        <v/>
      </c>
      <c r="D52" s="138"/>
      <c r="E52" s="137" t="str">
        <f ca="1">IF(IFERROR(OFFSET(ListasChequeo!$C$3,MATCH($B52&amp;$C$8,ListasChequeo!$P$4:$P$299,0),MATCH(ResumenESTADO!E$11,ListasChequeo!$C$3:$J$3,0)-1),"")=0,"",IFERROR(OFFSET(ListasChequeo!$C$3,MATCH($B52&amp;$C$8,ListasChequeo!$P$4:$P$299,0),MATCH(ResumenESTADO!E$11,ListasChequeo!$C$3:$J$3,0)-1),""))</f>
        <v/>
      </c>
      <c r="F52" s="138" t="s">
        <v>217</v>
      </c>
      <c r="G52" s="137" t="str">
        <f ca="1">IF(IFERROR(OFFSET(ListasChequeo!$C$3,MATCH($B52&amp;$C$8,ListasChequeo!$P$4:$P$299,0),MATCH(ResumenESTADO!G$11,ListasChequeo!$C$3:$J$3,0)-1),"")=0,"",IFERROR(OFFSET(ListasChequeo!$C$3,MATCH($B52&amp;$C$8,ListasChequeo!$P$4:$P$299,0),MATCH(ResumenESTADO!G$11,ListasChequeo!$C$3:$J$3,0)-1),""))</f>
        <v/>
      </c>
      <c r="H52" s="138" t="s">
        <v>217</v>
      </c>
      <c r="I52" s="137" t="str">
        <f ca="1">IF(IFERROR(OFFSET(ListasChequeo!$C$3,MATCH($B52&amp;$C$8,ListasChequeo!$P$4:$P$299,0),MATCH(ResumenESTADO!I$11,ListasChequeo!$C$3:$J$3,0)-1),"")=0,"",IFERROR(OFFSET(ListasChequeo!$C$3,MATCH($B52&amp;$C$8,ListasChequeo!$P$4:$P$299,0),MATCH(ResumenESTADO!I$11,ListasChequeo!$C$3:$J$3,0)-1),""))</f>
        <v/>
      </c>
      <c r="J52" s="138" t="s">
        <v>217</v>
      </c>
      <c r="K52" s="137" t="str">
        <f ca="1">IF(IFERROR(OFFSET(ListasChequeo!$C$3,MATCH($B52&amp;$C$8,ListasChequeo!$P$4:$P$299,0),MATCH(ResumenESTADO!K$11,ListasChequeo!$C$3:$J$3,0)-1),"")=0,"",IFERROR(OFFSET(ListasChequeo!$C$3,MATCH($B52&amp;$C$8,ListasChequeo!$P$4:$P$299,0),MATCH(ResumenESTADO!K$11,ListasChequeo!$C$3:$J$3,0)-1),""))</f>
        <v/>
      </c>
      <c r="L52" s="63"/>
      <c r="AH52" s="40">
        <v>41</v>
      </c>
    </row>
    <row r="53" spans="2:34" ht="82" customHeight="1">
      <c r="B53" s="130">
        <v>42</v>
      </c>
      <c r="C53" s="139" t="str">
        <f ca="1">IF(IFERROR(OFFSET(ListasChequeo!$C$3,MATCH($B53&amp;$C$8,ListasChequeo!$P$4:$P$299,0),MATCH(ResumenESTADO!C$11,ListasChequeo!$C$3:$J$3,0)-1),"")=0,"",IFERROR(OFFSET(ListasChequeo!$C$3,MATCH($B53&amp;$C$8,ListasChequeo!$P$4:$P$299,0),MATCH(ResumenESTADO!C$11,ListasChequeo!$C$3:$J$3,0)-1),""))</f>
        <v/>
      </c>
      <c r="D53" s="138"/>
      <c r="E53" s="137" t="str">
        <f ca="1">IF(IFERROR(OFFSET(ListasChequeo!$C$3,MATCH($B53&amp;$C$8,ListasChequeo!$P$4:$P$299,0),MATCH(ResumenESTADO!E$11,ListasChequeo!$C$3:$J$3,0)-1),"")=0,"",IFERROR(OFFSET(ListasChequeo!$C$3,MATCH($B53&amp;$C$8,ListasChequeo!$P$4:$P$299,0),MATCH(ResumenESTADO!E$11,ListasChequeo!$C$3:$J$3,0)-1),""))</f>
        <v/>
      </c>
      <c r="F53" s="138" t="s">
        <v>217</v>
      </c>
      <c r="G53" s="137" t="str">
        <f ca="1">IF(IFERROR(OFFSET(ListasChequeo!$C$3,MATCH($B53&amp;$C$8,ListasChequeo!$P$4:$P$299,0),MATCH(ResumenESTADO!G$11,ListasChequeo!$C$3:$J$3,0)-1),"")=0,"",IFERROR(OFFSET(ListasChequeo!$C$3,MATCH($B53&amp;$C$8,ListasChequeo!$P$4:$P$299,0),MATCH(ResumenESTADO!G$11,ListasChequeo!$C$3:$J$3,0)-1),""))</f>
        <v/>
      </c>
      <c r="H53" s="138" t="s">
        <v>217</v>
      </c>
      <c r="I53" s="137" t="str">
        <f ca="1">IF(IFERROR(OFFSET(ListasChequeo!$C$3,MATCH($B53&amp;$C$8,ListasChequeo!$P$4:$P$299,0),MATCH(ResumenESTADO!I$11,ListasChequeo!$C$3:$J$3,0)-1),"")=0,"",IFERROR(OFFSET(ListasChequeo!$C$3,MATCH($B53&amp;$C$8,ListasChequeo!$P$4:$P$299,0),MATCH(ResumenESTADO!I$11,ListasChequeo!$C$3:$J$3,0)-1),""))</f>
        <v/>
      </c>
      <c r="J53" s="138" t="s">
        <v>217</v>
      </c>
      <c r="K53" s="137" t="str">
        <f ca="1">IF(IFERROR(OFFSET(ListasChequeo!$C$3,MATCH($B53&amp;$C$8,ListasChequeo!$P$4:$P$299,0),MATCH(ResumenESTADO!K$11,ListasChequeo!$C$3:$J$3,0)-1),"")=0,"",IFERROR(OFFSET(ListasChequeo!$C$3,MATCH($B53&amp;$C$8,ListasChequeo!$P$4:$P$299,0),MATCH(ResumenESTADO!K$11,ListasChequeo!$C$3:$J$3,0)-1),""))</f>
        <v/>
      </c>
      <c r="L53" s="63"/>
      <c r="AH53" s="40">
        <v>42</v>
      </c>
    </row>
    <row r="54" spans="2:34" ht="82" customHeight="1">
      <c r="B54" s="130">
        <v>43</v>
      </c>
      <c r="C54" s="139" t="str">
        <f ca="1">IF(IFERROR(OFFSET(ListasChequeo!$C$3,MATCH($B54&amp;$C$8,ListasChequeo!$P$4:$P$299,0),MATCH(ResumenESTADO!C$11,ListasChequeo!$C$3:$J$3,0)-1),"")=0,"",IFERROR(OFFSET(ListasChequeo!$C$3,MATCH($B54&amp;$C$8,ListasChequeo!$P$4:$P$299,0),MATCH(ResumenESTADO!C$11,ListasChequeo!$C$3:$J$3,0)-1),""))</f>
        <v/>
      </c>
      <c r="D54" s="138"/>
      <c r="E54" s="137" t="str">
        <f ca="1">IF(IFERROR(OFFSET(ListasChequeo!$C$3,MATCH($B54&amp;$C$8,ListasChequeo!$P$4:$P$299,0),MATCH(ResumenESTADO!E$11,ListasChequeo!$C$3:$J$3,0)-1),"")=0,"",IFERROR(OFFSET(ListasChequeo!$C$3,MATCH($B54&amp;$C$8,ListasChequeo!$P$4:$P$299,0),MATCH(ResumenESTADO!E$11,ListasChequeo!$C$3:$J$3,0)-1),""))</f>
        <v/>
      </c>
      <c r="F54" s="138" t="s">
        <v>217</v>
      </c>
      <c r="G54" s="137" t="str">
        <f ca="1">IF(IFERROR(OFFSET(ListasChequeo!$C$3,MATCH($B54&amp;$C$8,ListasChequeo!$P$4:$P$299,0),MATCH(ResumenESTADO!G$11,ListasChequeo!$C$3:$J$3,0)-1),"")=0,"",IFERROR(OFFSET(ListasChequeo!$C$3,MATCH($B54&amp;$C$8,ListasChequeo!$P$4:$P$299,0),MATCH(ResumenESTADO!G$11,ListasChequeo!$C$3:$J$3,0)-1),""))</f>
        <v/>
      </c>
      <c r="H54" s="138" t="s">
        <v>217</v>
      </c>
      <c r="I54" s="137" t="str">
        <f ca="1">IF(IFERROR(OFFSET(ListasChequeo!$C$3,MATCH($B54&amp;$C$8,ListasChequeo!$P$4:$P$299,0),MATCH(ResumenESTADO!I$11,ListasChequeo!$C$3:$J$3,0)-1),"")=0,"",IFERROR(OFFSET(ListasChequeo!$C$3,MATCH($B54&amp;$C$8,ListasChequeo!$P$4:$P$299,0),MATCH(ResumenESTADO!I$11,ListasChequeo!$C$3:$J$3,0)-1),""))</f>
        <v/>
      </c>
      <c r="J54" s="138" t="s">
        <v>217</v>
      </c>
      <c r="K54" s="137" t="str">
        <f ca="1">IF(IFERROR(OFFSET(ListasChequeo!$C$3,MATCH($B54&amp;$C$8,ListasChequeo!$P$4:$P$299,0),MATCH(ResumenESTADO!K$11,ListasChequeo!$C$3:$J$3,0)-1),"")=0,"",IFERROR(OFFSET(ListasChequeo!$C$3,MATCH($B54&amp;$C$8,ListasChequeo!$P$4:$P$299,0),MATCH(ResumenESTADO!K$11,ListasChequeo!$C$3:$J$3,0)-1),""))</f>
        <v/>
      </c>
      <c r="L54" s="63"/>
      <c r="AH54" s="40">
        <v>43</v>
      </c>
    </row>
    <row r="55" spans="2:34" ht="82" customHeight="1">
      <c r="B55" s="130">
        <v>44</v>
      </c>
      <c r="C55" s="139" t="str">
        <f ca="1">IF(IFERROR(OFFSET(ListasChequeo!$C$3,MATCH($B55&amp;$C$8,ListasChequeo!$P$4:$P$299,0),MATCH(ResumenESTADO!C$11,ListasChequeo!$C$3:$J$3,0)-1),"")=0,"",IFERROR(OFFSET(ListasChequeo!$C$3,MATCH($B55&amp;$C$8,ListasChequeo!$P$4:$P$299,0),MATCH(ResumenESTADO!C$11,ListasChequeo!$C$3:$J$3,0)-1),""))</f>
        <v/>
      </c>
      <c r="D55" s="138"/>
      <c r="E55" s="137" t="str">
        <f ca="1">IF(IFERROR(OFFSET(ListasChequeo!$C$3,MATCH($B55&amp;$C$8,ListasChequeo!$P$4:$P$299,0),MATCH(ResumenESTADO!E$11,ListasChequeo!$C$3:$J$3,0)-1),"")=0,"",IFERROR(OFFSET(ListasChequeo!$C$3,MATCH($B55&amp;$C$8,ListasChequeo!$P$4:$P$299,0),MATCH(ResumenESTADO!E$11,ListasChequeo!$C$3:$J$3,0)-1),""))</f>
        <v/>
      </c>
      <c r="F55" s="138" t="s">
        <v>217</v>
      </c>
      <c r="G55" s="137" t="str">
        <f ca="1">IF(IFERROR(OFFSET(ListasChequeo!$C$3,MATCH($B55&amp;$C$8,ListasChequeo!$P$4:$P$299,0),MATCH(ResumenESTADO!G$11,ListasChequeo!$C$3:$J$3,0)-1),"")=0,"",IFERROR(OFFSET(ListasChequeo!$C$3,MATCH($B55&amp;$C$8,ListasChequeo!$P$4:$P$299,0),MATCH(ResumenESTADO!G$11,ListasChequeo!$C$3:$J$3,0)-1),""))</f>
        <v/>
      </c>
      <c r="H55" s="138" t="s">
        <v>217</v>
      </c>
      <c r="I55" s="137" t="str">
        <f ca="1">IF(IFERROR(OFFSET(ListasChequeo!$C$3,MATCH($B55&amp;$C$8,ListasChequeo!$P$4:$P$299,0),MATCH(ResumenESTADO!I$11,ListasChequeo!$C$3:$J$3,0)-1),"")=0,"",IFERROR(OFFSET(ListasChequeo!$C$3,MATCH($B55&amp;$C$8,ListasChequeo!$P$4:$P$299,0),MATCH(ResumenESTADO!I$11,ListasChequeo!$C$3:$J$3,0)-1),""))</f>
        <v/>
      </c>
      <c r="J55" s="138" t="s">
        <v>217</v>
      </c>
      <c r="K55" s="137" t="str">
        <f ca="1">IF(IFERROR(OFFSET(ListasChequeo!$C$3,MATCH($B55&amp;$C$8,ListasChequeo!$P$4:$P$299,0),MATCH(ResumenESTADO!K$11,ListasChequeo!$C$3:$J$3,0)-1),"")=0,"",IFERROR(OFFSET(ListasChequeo!$C$3,MATCH($B55&amp;$C$8,ListasChequeo!$P$4:$P$299,0),MATCH(ResumenESTADO!K$11,ListasChequeo!$C$3:$J$3,0)-1),""))</f>
        <v/>
      </c>
      <c r="L55" s="63"/>
      <c r="AH55" s="40">
        <v>44</v>
      </c>
    </row>
    <row r="56" spans="2:34" ht="82" customHeight="1">
      <c r="B56" s="130">
        <v>45</v>
      </c>
      <c r="C56" s="139" t="str">
        <f ca="1">IF(IFERROR(OFFSET(ListasChequeo!$C$3,MATCH($B56&amp;$C$8,ListasChequeo!$P$4:$P$299,0),MATCH(ResumenESTADO!C$11,ListasChequeo!$C$3:$J$3,0)-1),"")=0,"",IFERROR(OFFSET(ListasChequeo!$C$3,MATCH($B56&amp;$C$8,ListasChequeo!$P$4:$P$299,0),MATCH(ResumenESTADO!C$11,ListasChequeo!$C$3:$J$3,0)-1),""))</f>
        <v/>
      </c>
      <c r="D56" s="138"/>
      <c r="E56" s="137" t="str">
        <f ca="1">IF(IFERROR(OFFSET(ListasChequeo!$C$3,MATCH($B56&amp;$C$8,ListasChequeo!$P$4:$P$299,0),MATCH(ResumenESTADO!E$11,ListasChequeo!$C$3:$J$3,0)-1),"")=0,"",IFERROR(OFFSET(ListasChequeo!$C$3,MATCH($B56&amp;$C$8,ListasChequeo!$P$4:$P$299,0),MATCH(ResumenESTADO!E$11,ListasChequeo!$C$3:$J$3,0)-1),""))</f>
        <v/>
      </c>
      <c r="F56" s="138" t="s">
        <v>217</v>
      </c>
      <c r="G56" s="137" t="str">
        <f ca="1">IF(IFERROR(OFFSET(ListasChequeo!$C$3,MATCH($B56&amp;$C$8,ListasChequeo!$P$4:$P$299,0),MATCH(ResumenESTADO!G$11,ListasChequeo!$C$3:$J$3,0)-1),"")=0,"",IFERROR(OFFSET(ListasChequeo!$C$3,MATCH($B56&amp;$C$8,ListasChequeo!$P$4:$P$299,0),MATCH(ResumenESTADO!G$11,ListasChequeo!$C$3:$J$3,0)-1),""))</f>
        <v/>
      </c>
      <c r="H56" s="138" t="s">
        <v>217</v>
      </c>
      <c r="I56" s="137" t="str">
        <f ca="1">IF(IFERROR(OFFSET(ListasChequeo!$C$3,MATCH($B56&amp;$C$8,ListasChequeo!$P$4:$P$299,0),MATCH(ResumenESTADO!I$11,ListasChequeo!$C$3:$J$3,0)-1),"")=0,"",IFERROR(OFFSET(ListasChequeo!$C$3,MATCH($B56&amp;$C$8,ListasChequeo!$P$4:$P$299,0),MATCH(ResumenESTADO!I$11,ListasChequeo!$C$3:$J$3,0)-1),""))</f>
        <v/>
      </c>
      <c r="J56" s="138" t="s">
        <v>217</v>
      </c>
      <c r="K56" s="137" t="str">
        <f ca="1">IF(IFERROR(OFFSET(ListasChequeo!$C$3,MATCH($B56&amp;$C$8,ListasChequeo!$P$4:$P$299,0),MATCH(ResumenESTADO!K$11,ListasChequeo!$C$3:$J$3,0)-1),"")=0,"",IFERROR(OFFSET(ListasChequeo!$C$3,MATCH($B56&amp;$C$8,ListasChequeo!$P$4:$P$299,0),MATCH(ResumenESTADO!K$11,ListasChequeo!$C$3:$J$3,0)-1),""))</f>
        <v/>
      </c>
      <c r="L56" s="63"/>
      <c r="AH56" s="40">
        <v>45</v>
      </c>
    </row>
    <row r="57" spans="2:34" ht="82" customHeight="1">
      <c r="B57" s="130">
        <v>46</v>
      </c>
      <c r="C57" s="139" t="str">
        <f ca="1">IF(IFERROR(OFFSET(ListasChequeo!$C$3,MATCH($B57&amp;$C$8,ListasChequeo!$P$4:$P$299,0),MATCH(ResumenESTADO!C$11,ListasChequeo!$C$3:$J$3,0)-1),"")=0,"",IFERROR(OFFSET(ListasChequeo!$C$3,MATCH($B57&amp;$C$8,ListasChequeo!$P$4:$P$299,0),MATCH(ResumenESTADO!C$11,ListasChequeo!$C$3:$J$3,0)-1),""))</f>
        <v/>
      </c>
      <c r="D57" s="138"/>
      <c r="E57" s="137" t="str">
        <f ca="1">IF(IFERROR(OFFSET(ListasChequeo!$C$3,MATCH($B57&amp;$C$8,ListasChequeo!$P$4:$P$299,0),MATCH(ResumenESTADO!E$11,ListasChequeo!$C$3:$J$3,0)-1),"")=0,"",IFERROR(OFFSET(ListasChequeo!$C$3,MATCH($B57&amp;$C$8,ListasChequeo!$P$4:$P$299,0),MATCH(ResumenESTADO!E$11,ListasChequeo!$C$3:$J$3,0)-1),""))</f>
        <v/>
      </c>
      <c r="F57" s="138" t="s">
        <v>217</v>
      </c>
      <c r="G57" s="137" t="str">
        <f ca="1">IF(IFERROR(OFFSET(ListasChequeo!$C$3,MATCH($B57&amp;$C$8,ListasChequeo!$P$4:$P$299,0),MATCH(ResumenESTADO!G$11,ListasChequeo!$C$3:$J$3,0)-1),"")=0,"",IFERROR(OFFSET(ListasChequeo!$C$3,MATCH($B57&amp;$C$8,ListasChequeo!$P$4:$P$299,0),MATCH(ResumenESTADO!G$11,ListasChequeo!$C$3:$J$3,0)-1),""))</f>
        <v/>
      </c>
      <c r="H57" s="138" t="s">
        <v>217</v>
      </c>
      <c r="I57" s="137" t="str">
        <f ca="1">IF(IFERROR(OFFSET(ListasChequeo!$C$3,MATCH($B57&amp;$C$8,ListasChequeo!$P$4:$P$299,0),MATCH(ResumenESTADO!I$11,ListasChequeo!$C$3:$J$3,0)-1),"")=0,"",IFERROR(OFFSET(ListasChequeo!$C$3,MATCH($B57&amp;$C$8,ListasChequeo!$P$4:$P$299,0),MATCH(ResumenESTADO!I$11,ListasChequeo!$C$3:$J$3,0)-1),""))</f>
        <v/>
      </c>
      <c r="J57" s="138" t="s">
        <v>217</v>
      </c>
      <c r="K57" s="137" t="str">
        <f ca="1">IF(IFERROR(OFFSET(ListasChequeo!$C$3,MATCH($B57&amp;$C$8,ListasChequeo!$P$4:$P$299,0),MATCH(ResumenESTADO!K$11,ListasChequeo!$C$3:$J$3,0)-1),"")=0,"",IFERROR(OFFSET(ListasChequeo!$C$3,MATCH($B57&amp;$C$8,ListasChequeo!$P$4:$P$299,0),MATCH(ResumenESTADO!K$11,ListasChequeo!$C$3:$J$3,0)-1),""))</f>
        <v/>
      </c>
      <c r="L57" s="63"/>
      <c r="AH57" s="40">
        <v>46</v>
      </c>
    </row>
    <row r="58" spans="2:34" ht="82" customHeight="1">
      <c r="B58" s="130">
        <v>47</v>
      </c>
      <c r="C58" s="139" t="str">
        <f ca="1">IF(IFERROR(OFFSET(ListasChequeo!$C$3,MATCH($B58&amp;$C$8,ListasChequeo!$P$4:$P$299,0),MATCH(ResumenESTADO!C$11,ListasChequeo!$C$3:$J$3,0)-1),"")=0,"",IFERROR(OFFSET(ListasChequeo!$C$3,MATCH($B58&amp;$C$8,ListasChequeo!$P$4:$P$299,0),MATCH(ResumenESTADO!C$11,ListasChequeo!$C$3:$J$3,0)-1),""))</f>
        <v/>
      </c>
      <c r="D58" s="138"/>
      <c r="E58" s="137" t="str">
        <f ca="1">IF(IFERROR(OFFSET(ListasChequeo!$C$3,MATCH($B58&amp;$C$8,ListasChequeo!$P$4:$P$299,0),MATCH(ResumenESTADO!E$11,ListasChequeo!$C$3:$J$3,0)-1),"")=0,"",IFERROR(OFFSET(ListasChequeo!$C$3,MATCH($B58&amp;$C$8,ListasChequeo!$P$4:$P$299,0),MATCH(ResumenESTADO!E$11,ListasChequeo!$C$3:$J$3,0)-1),""))</f>
        <v/>
      </c>
      <c r="F58" s="138" t="s">
        <v>217</v>
      </c>
      <c r="G58" s="137" t="str">
        <f ca="1">IF(IFERROR(OFFSET(ListasChequeo!$C$3,MATCH($B58&amp;$C$8,ListasChequeo!$P$4:$P$299,0),MATCH(ResumenESTADO!G$11,ListasChequeo!$C$3:$J$3,0)-1),"")=0,"",IFERROR(OFFSET(ListasChequeo!$C$3,MATCH($B58&amp;$C$8,ListasChequeo!$P$4:$P$299,0),MATCH(ResumenESTADO!G$11,ListasChequeo!$C$3:$J$3,0)-1),""))</f>
        <v/>
      </c>
      <c r="H58" s="138" t="s">
        <v>217</v>
      </c>
      <c r="I58" s="137" t="str">
        <f ca="1">IF(IFERROR(OFFSET(ListasChequeo!$C$3,MATCH($B58&amp;$C$8,ListasChequeo!$P$4:$P$299,0),MATCH(ResumenESTADO!I$11,ListasChequeo!$C$3:$J$3,0)-1),"")=0,"",IFERROR(OFFSET(ListasChequeo!$C$3,MATCH($B58&amp;$C$8,ListasChequeo!$P$4:$P$299,0),MATCH(ResumenESTADO!I$11,ListasChequeo!$C$3:$J$3,0)-1),""))</f>
        <v/>
      </c>
      <c r="J58" s="138" t="s">
        <v>217</v>
      </c>
      <c r="K58" s="137" t="str">
        <f ca="1">IF(IFERROR(OFFSET(ListasChequeo!$C$3,MATCH($B58&amp;$C$8,ListasChequeo!$P$4:$P$299,0),MATCH(ResumenESTADO!K$11,ListasChequeo!$C$3:$J$3,0)-1),"")=0,"",IFERROR(OFFSET(ListasChequeo!$C$3,MATCH($B58&amp;$C$8,ListasChequeo!$P$4:$P$299,0),MATCH(ResumenESTADO!K$11,ListasChequeo!$C$3:$J$3,0)-1),""))</f>
        <v/>
      </c>
      <c r="L58" s="63"/>
      <c r="AH58" s="40">
        <v>47</v>
      </c>
    </row>
    <row r="59" spans="2:34" ht="82" customHeight="1">
      <c r="B59" s="130">
        <v>48</v>
      </c>
      <c r="C59" s="139" t="str">
        <f ca="1">IF(IFERROR(OFFSET(ListasChequeo!$C$3,MATCH($B59&amp;$C$8,ListasChequeo!$P$4:$P$299,0),MATCH(ResumenESTADO!C$11,ListasChequeo!$C$3:$J$3,0)-1),"")=0,"",IFERROR(OFFSET(ListasChequeo!$C$3,MATCH($B59&amp;$C$8,ListasChequeo!$P$4:$P$299,0),MATCH(ResumenESTADO!C$11,ListasChequeo!$C$3:$J$3,0)-1),""))</f>
        <v/>
      </c>
      <c r="D59" s="138"/>
      <c r="E59" s="137" t="str">
        <f ca="1">IF(IFERROR(OFFSET(ListasChequeo!$C$3,MATCH($B59&amp;$C$8,ListasChequeo!$P$4:$P$299,0),MATCH(ResumenESTADO!E$11,ListasChequeo!$C$3:$J$3,0)-1),"")=0,"",IFERROR(OFFSET(ListasChequeo!$C$3,MATCH($B59&amp;$C$8,ListasChequeo!$P$4:$P$299,0),MATCH(ResumenESTADO!E$11,ListasChequeo!$C$3:$J$3,0)-1),""))</f>
        <v/>
      </c>
      <c r="F59" s="138" t="s">
        <v>217</v>
      </c>
      <c r="G59" s="137" t="str">
        <f ca="1">IF(IFERROR(OFFSET(ListasChequeo!$C$3,MATCH($B59&amp;$C$8,ListasChequeo!$P$4:$P$299,0),MATCH(ResumenESTADO!G$11,ListasChequeo!$C$3:$J$3,0)-1),"")=0,"",IFERROR(OFFSET(ListasChequeo!$C$3,MATCH($B59&amp;$C$8,ListasChequeo!$P$4:$P$299,0),MATCH(ResumenESTADO!G$11,ListasChequeo!$C$3:$J$3,0)-1),""))</f>
        <v/>
      </c>
      <c r="H59" s="138" t="s">
        <v>217</v>
      </c>
      <c r="I59" s="137" t="str">
        <f ca="1">IF(IFERROR(OFFSET(ListasChequeo!$C$3,MATCH($B59&amp;$C$8,ListasChequeo!$P$4:$P$299,0),MATCH(ResumenESTADO!I$11,ListasChequeo!$C$3:$J$3,0)-1),"")=0,"",IFERROR(OFFSET(ListasChequeo!$C$3,MATCH($B59&amp;$C$8,ListasChequeo!$P$4:$P$299,0),MATCH(ResumenESTADO!I$11,ListasChequeo!$C$3:$J$3,0)-1),""))</f>
        <v/>
      </c>
      <c r="J59" s="138" t="s">
        <v>217</v>
      </c>
      <c r="K59" s="137" t="str">
        <f ca="1">IF(IFERROR(OFFSET(ListasChequeo!$C$3,MATCH($B59&amp;$C$8,ListasChequeo!$P$4:$P$299,0),MATCH(ResumenESTADO!K$11,ListasChequeo!$C$3:$J$3,0)-1),"")=0,"",IFERROR(OFFSET(ListasChequeo!$C$3,MATCH($B59&amp;$C$8,ListasChequeo!$P$4:$P$299,0),MATCH(ResumenESTADO!K$11,ListasChequeo!$C$3:$J$3,0)-1),""))</f>
        <v/>
      </c>
      <c r="L59" s="63"/>
      <c r="AH59" s="40">
        <v>48</v>
      </c>
    </row>
    <row r="60" spans="2:34" ht="82" customHeight="1">
      <c r="B60" s="130">
        <v>49</v>
      </c>
      <c r="C60" s="139" t="str">
        <f ca="1">IF(IFERROR(OFFSET(ListasChequeo!$C$3,MATCH($B60&amp;$C$8,ListasChequeo!$P$4:$P$299,0),MATCH(ResumenESTADO!C$11,ListasChequeo!$C$3:$J$3,0)-1),"")=0,"",IFERROR(OFFSET(ListasChequeo!$C$3,MATCH($B60&amp;$C$8,ListasChequeo!$P$4:$P$299,0),MATCH(ResumenESTADO!C$11,ListasChequeo!$C$3:$J$3,0)-1),""))</f>
        <v/>
      </c>
      <c r="D60" s="138"/>
      <c r="E60" s="137" t="str">
        <f ca="1">IF(IFERROR(OFFSET(ListasChequeo!$C$3,MATCH($B60&amp;$C$8,ListasChequeo!$P$4:$P$299,0),MATCH(ResumenESTADO!E$11,ListasChequeo!$C$3:$J$3,0)-1),"")=0,"",IFERROR(OFFSET(ListasChequeo!$C$3,MATCH($B60&amp;$C$8,ListasChequeo!$P$4:$P$299,0),MATCH(ResumenESTADO!E$11,ListasChequeo!$C$3:$J$3,0)-1),""))</f>
        <v/>
      </c>
      <c r="F60" s="138" t="s">
        <v>217</v>
      </c>
      <c r="G60" s="137" t="str">
        <f ca="1">IF(IFERROR(OFFSET(ListasChequeo!$C$3,MATCH($B60&amp;$C$8,ListasChequeo!$P$4:$P$299,0),MATCH(ResumenESTADO!G$11,ListasChequeo!$C$3:$J$3,0)-1),"")=0,"",IFERROR(OFFSET(ListasChequeo!$C$3,MATCH($B60&amp;$C$8,ListasChequeo!$P$4:$P$299,0),MATCH(ResumenESTADO!G$11,ListasChequeo!$C$3:$J$3,0)-1),""))</f>
        <v/>
      </c>
      <c r="H60" s="138" t="s">
        <v>217</v>
      </c>
      <c r="I60" s="137" t="str">
        <f ca="1">IF(IFERROR(OFFSET(ListasChequeo!$C$3,MATCH($B60&amp;$C$8,ListasChequeo!$P$4:$P$299,0),MATCH(ResumenESTADO!I$11,ListasChequeo!$C$3:$J$3,0)-1),"")=0,"",IFERROR(OFFSET(ListasChequeo!$C$3,MATCH($B60&amp;$C$8,ListasChequeo!$P$4:$P$299,0),MATCH(ResumenESTADO!I$11,ListasChequeo!$C$3:$J$3,0)-1),""))</f>
        <v/>
      </c>
      <c r="J60" s="138" t="s">
        <v>217</v>
      </c>
      <c r="K60" s="137" t="str">
        <f ca="1">IF(IFERROR(OFFSET(ListasChequeo!$C$3,MATCH($B60&amp;$C$8,ListasChequeo!$P$4:$P$299,0),MATCH(ResumenESTADO!K$11,ListasChequeo!$C$3:$J$3,0)-1),"")=0,"",IFERROR(OFFSET(ListasChequeo!$C$3,MATCH($B60&amp;$C$8,ListasChequeo!$P$4:$P$299,0),MATCH(ResumenESTADO!K$11,ListasChequeo!$C$3:$J$3,0)-1),""))</f>
        <v/>
      </c>
      <c r="L60" s="63"/>
      <c r="AH60" s="40">
        <v>49</v>
      </c>
    </row>
    <row r="61" spans="2:34" ht="82" customHeight="1">
      <c r="B61" s="130">
        <v>50</v>
      </c>
      <c r="C61" s="139" t="str">
        <f ca="1">IF(IFERROR(OFFSET(ListasChequeo!$C$3,MATCH($B61&amp;$C$8,ListasChequeo!$P$4:$P$299,0),MATCH(ResumenESTADO!C$11,ListasChequeo!$C$3:$J$3,0)-1),"")=0,"",IFERROR(OFFSET(ListasChequeo!$C$3,MATCH($B61&amp;$C$8,ListasChequeo!$P$4:$P$299,0),MATCH(ResumenESTADO!C$11,ListasChequeo!$C$3:$J$3,0)-1),""))</f>
        <v/>
      </c>
      <c r="D61" s="138"/>
      <c r="E61" s="137" t="str">
        <f ca="1">IF(IFERROR(OFFSET(ListasChequeo!$C$3,MATCH($B61&amp;$C$8,ListasChequeo!$P$4:$P$299,0),MATCH(ResumenESTADO!E$11,ListasChequeo!$C$3:$J$3,0)-1),"")=0,"",IFERROR(OFFSET(ListasChequeo!$C$3,MATCH($B61&amp;$C$8,ListasChequeo!$P$4:$P$299,0),MATCH(ResumenESTADO!E$11,ListasChequeo!$C$3:$J$3,0)-1),""))</f>
        <v/>
      </c>
      <c r="F61" s="138" t="s">
        <v>217</v>
      </c>
      <c r="G61" s="137" t="str">
        <f ca="1">IF(IFERROR(OFFSET(ListasChequeo!$C$3,MATCH($B61&amp;$C$8,ListasChequeo!$P$4:$P$299,0),MATCH(ResumenESTADO!G$11,ListasChequeo!$C$3:$J$3,0)-1),"")=0,"",IFERROR(OFFSET(ListasChequeo!$C$3,MATCH($B61&amp;$C$8,ListasChequeo!$P$4:$P$299,0),MATCH(ResumenESTADO!G$11,ListasChequeo!$C$3:$J$3,0)-1),""))</f>
        <v/>
      </c>
      <c r="H61" s="138" t="s">
        <v>217</v>
      </c>
      <c r="I61" s="137" t="str">
        <f ca="1">IF(IFERROR(OFFSET(ListasChequeo!$C$3,MATCH($B61&amp;$C$8,ListasChequeo!$P$4:$P$299,0),MATCH(ResumenESTADO!I$11,ListasChequeo!$C$3:$J$3,0)-1),"")=0,"",IFERROR(OFFSET(ListasChequeo!$C$3,MATCH($B61&amp;$C$8,ListasChequeo!$P$4:$P$299,0),MATCH(ResumenESTADO!I$11,ListasChequeo!$C$3:$J$3,0)-1),""))</f>
        <v/>
      </c>
      <c r="J61" s="138" t="s">
        <v>217</v>
      </c>
      <c r="K61" s="137" t="str">
        <f ca="1">IF(IFERROR(OFFSET(ListasChequeo!$C$3,MATCH($B61&amp;$C$8,ListasChequeo!$P$4:$P$299,0),MATCH(ResumenESTADO!K$11,ListasChequeo!$C$3:$J$3,0)-1),"")=0,"",IFERROR(OFFSET(ListasChequeo!$C$3,MATCH($B61&amp;$C$8,ListasChequeo!$P$4:$P$299,0),MATCH(ResumenESTADO!K$11,ListasChequeo!$C$3:$J$3,0)-1),""))</f>
        <v/>
      </c>
      <c r="L61" s="63"/>
      <c r="AH61" s="40">
        <v>50</v>
      </c>
    </row>
    <row r="62" spans="2:34" ht="82" customHeight="1">
      <c r="B62" s="130">
        <v>51</v>
      </c>
      <c r="C62" s="139" t="str">
        <f ca="1">IF(IFERROR(OFFSET(ListasChequeo!$C$3,MATCH($B62&amp;$C$8,ListasChequeo!$P$4:$P$299,0),MATCH(ResumenESTADO!C$11,ListasChequeo!$C$3:$J$3,0)-1),"")=0,"",IFERROR(OFFSET(ListasChequeo!$C$3,MATCH($B62&amp;$C$8,ListasChequeo!$P$4:$P$299,0),MATCH(ResumenESTADO!C$11,ListasChequeo!$C$3:$J$3,0)-1),""))</f>
        <v/>
      </c>
      <c r="D62" s="138"/>
      <c r="E62" s="137" t="str">
        <f ca="1">IF(IFERROR(OFFSET(ListasChequeo!$C$3,MATCH($B62&amp;$C$8,ListasChequeo!$P$4:$P$299,0),MATCH(ResumenESTADO!E$11,ListasChequeo!$C$3:$J$3,0)-1),"")=0,"",IFERROR(OFFSET(ListasChequeo!$C$3,MATCH($B62&amp;$C$8,ListasChequeo!$P$4:$P$299,0),MATCH(ResumenESTADO!E$11,ListasChequeo!$C$3:$J$3,0)-1),""))</f>
        <v/>
      </c>
      <c r="F62" s="138" t="s">
        <v>217</v>
      </c>
      <c r="G62" s="137" t="str">
        <f ca="1">IF(IFERROR(OFFSET(ListasChequeo!$C$3,MATCH($B62&amp;$C$8,ListasChequeo!$P$4:$P$299,0),MATCH(ResumenESTADO!G$11,ListasChequeo!$C$3:$J$3,0)-1),"")=0,"",IFERROR(OFFSET(ListasChequeo!$C$3,MATCH($B62&amp;$C$8,ListasChequeo!$P$4:$P$299,0),MATCH(ResumenESTADO!G$11,ListasChequeo!$C$3:$J$3,0)-1),""))</f>
        <v/>
      </c>
      <c r="H62" s="138" t="s">
        <v>217</v>
      </c>
      <c r="I62" s="137" t="str">
        <f ca="1">IF(IFERROR(OFFSET(ListasChequeo!$C$3,MATCH($B62&amp;$C$8,ListasChequeo!$P$4:$P$299,0),MATCH(ResumenESTADO!I$11,ListasChequeo!$C$3:$J$3,0)-1),"")=0,"",IFERROR(OFFSET(ListasChequeo!$C$3,MATCH($B62&amp;$C$8,ListasChequeo!$P$4:$P$299,0),MATCH(ResumenESTADO!I$11,ListasChequeo!$C$3:$J$3,0)-1),""))</f>
        <v/>
      </c>
      <c r="J62" s="138" t="s">
        <v>217</v>
      </c>
      <c r="K62" s="137" t="str">
        <f ca="1">IF(IFERROR(OFFSET(ListasChequeo!$C$3,MATCH($B62&amp;$C$8,ListasChequeo!$P$4:$P$299,0),MATCH(ResumenESTADO!K$11,ListasChequeo!$C$3:$J$3,0)-1),"")=0,"",IFERROR(OFFSET(ListasChequeo!$C$3,MATCH($B62&amp;$C$8,ListasChequeo!$P$4:$P$299,0),MATCH(ResumenESTADO!K$11,ListasChequeo!$C$3:$J$3,0)-1),""))</f>
        <v/>
      </c>
      <c r="L62" s="63"/>
      <c r="AH62" s="40">
        <v>51</v>
      </c>
    </row>
    <row r="63" spans="2:34" ht="82" customHeight="1">
      <c r="B63" s="130">
        <v>52</v>
      </c>
      <c r="C63" s="139" t="str">
        <f ca="1">IF(IFERROR(OFFSET(ListasChequeo!$C$3,MATCH($B63&amp;$C$8,ListasChequeo!$P$4:$P$299,0),MATCH(ResumenESTADO!C$11,ListasChequeo!$C$3:$J$3,0)-1),"")=0,"",IFERROR(OFFSET(ListasChequeo!$C$3,MATCH($B63&amp;$C$8,ListasChequeo!$P$4:$P$299,0),MATCH(ResumenESTADO!C$11,ListasChequeo!$C$3:$J$3,0)-1),""))</f>
        <v/>
      </c>
      <c r="D63" s="138"/>
      <c r="E63" s="137" t="str">
        <f ca="1">IF(IFERROR(OFFSET(ListasChequeo!$C$3,MATCH($B63&amp;$C$8,ListasChequeo!$P$4:$P$299,0),MATCH(ResumenESTADO!E$11,ListasChequeo!$C$3:$J$3,0)-1),"")=0,"",IFERROR(OFFSET(ListasChequeo!$C$3,MATCH($B63&amp;$C$8,ListasChequeo!$P$4:$P$299,0),MATCH(ResumenESTADO!E$11,ListasChequeo!$C$3:$J$3,0)-1),""))</f>
        <v/>
      </c>
      <c r="F63" s="138" t="s">
        <v>217</v>
      </c>
      <c r="G63" s="137" t="str">
        <f ca="1">IF(IFERROR(OFFSET(ListasChequeo!$C$3,MATCH($B63&amp;$C$8,ListasChequeo!$P$4:$P$299,0),MATCH(ResumenESTADO!G$11,ListasChequeo!$C$3:$J$3,0)-1),"")=0,"",IFERROR(OFFSET(ListasChequeo!$C$3,MATCH($B63&amp;$C$8,ListasChequeo!$P$4:$P$299,0),MATCH(ResumenESTADO!G$11,ListasChequeo!$C$3:$J$3,0)-1),""))</f>
        <v/>
      </c>
      <c r="H63" s="138" t="s">
        <v>217</v>
      </c>
      <c r="I63" s="137" t="str">
        <f ca="1">IF(IFERROR(OFFSET(ListasChequeo!$C$3,MATCH($B63&amp;$C$8,ListasChequeo!$P$4:$P$299,0),MATCH(ResumenESTADO!I$11,ListasChequeo!$C$3:$J$3,0)-1),"")=0,"",IFERROR(OFFSET(ListasChequeo!$C$3,MATCH($B63&amp;$C$8,ListasChequeo!$P$4:$P$299,0),MATCH(ResumenESTADO!I$11,ListasChequeo!$C$3:$J$3,0)-1),""))</f>
        <v/>
      </c>
      <c r="J63" s="138" t="s">
        <v>217</v>
      </c>
      <c r="K63" s="137" t="str">
        <f ca="1">IF(IFERROR(OFFSET(ListasChequeo!$C$3,MATCH($B63&amp;$C$8,ListasChequeo!$P$4:$P$299,0),MATCH(ResumenESTADO!K$11,ListasChequeo!$C$3:$J$3,0)-1),"")=0,"",IFERROR(OFFSET(ListasChequeo!$C$3,MATCH($B63&amp;$C$8,ListasChequeo!$P$4:$P$299,0),MATCH(ResumenESTADO!K$11,ListasChequeo!$C$3:$J$3,0)-1),""))</f>
        <v/>
      </c>
      <c r="L63" s="63"/>
      <c r="AH63" s="40">
        <v>52</v>
      </c>
    </row>
    <row r="64" spans="2:34" ht="82" customHeight="1">
      <c r="B64" s="130">
        <v>53</v>
      </c>
      <c r="C64" s="139" t="str">
        <f ca="1">IF(IFERROR(OFFSET(ListasChequeo!$C$3,MATCH($B64&amp;$C$8,ListasChequeo!$P$4:$P$299,0),MATCH(ResumenESTADO!C$11,ListasChequeo!$C$3:$J$3,0)-1),"")=0,"",IFERROR(OFFSET(ListasChequeo!$C$3,MATCH($B64&amp;$C$8,ListasChequeo!$P$4:$P$299,0),MATCH(ResumenESTADO!C$11,ListasChequeo!$C$3:$J$3,0)-1),""))</f>
        <v/>
      </c>
      <c r="D64" s="138"/>
      <c r="E64" s="137" t="str">
        <f ca="1">IF(IFERROR(OFFSET(ListasChequeo!$C$3,MATCH($B64&amp;$C$8,ListasChequeo!$P$4:$P$299,0),MATCH(ResumenESTADO!E$11,ListasChequeo!$C$3:$J$3,0)-1),"")=0,"",IFERROR(OFFSET(ListasChequeo!$C$3,MATCH($B64&amp;$C$8,ListasChequeo!$P$4:$P$299,0),MATCH(ResumenESTADO!E$11,ListasChequeo!$C$3:$J$3,0)-1),""))</f>
        <v/>
      </c>
      <c r="F64" s="138" t="s">
        <v>217</v>
      </c>
      <c r="G64" s="137" t="str">
        <f ca="1">IF(IFERROR(OFFSET(ListasChequeo!$C$3,MATCH($B64&amp;$C$8,ListasChequeo!$P$4:$P$299,0),MATCH(ResumenESTADO!G$11,ListasChequeo!$C$3:$J$3,0)-1),"")=0,"",IFERROR(OFFSET(ListasChequeo!$C$3,MATCH($B64&amp;$C$8,ListasChequeo!$P$4:$P$299,0),MATCH(ResumenESTADO!G$11,ListasChequeo!$C$3:$J$3,0)-1),""))</f>
        <v/>
      </c>
      <c r="H64" s="138" t="s">
        <v>217</v>
      </c>
      <c r="I64" s="137" t="str">
        <f ca="1">IF(IFERROR(OFFSET(ListasChequeo!$C$3,MATCH($B64&amp;$C$8,ListasChequeo!$P$4:$P$299,0),MATCH(ResumenESTADO!I$11,ListasChequeo!$C$3:$J$3,0)-1),"")=0,"",IFERROR(OFFSET(ListasChequeo!$C$3,MATCH($B64&amp;$C$8,ListasChequeo!$P$4:$P$299,0),MATCH(ResumenESTADO!I$11,ListasChequeo!$C$3:$J$3,0)-1),""))</f>
        <v/>
      </c>
      <c r="J64" s="138" t="s">
        <v>217</v>
      </c>
      <c r="K64" s="137" t="str">
        <f ca="1">IF(IFERROR(OFFSET(ListasChequeo!$C$3,MATCH($B64&amp;$C$8,ListasChequeo!$P$4:$P$299,0),MATCH(ResumenESTADO!K$11,ListasChequeo!$C$3:$J$3,0)-1),"")=0,"",IFERROR(OFFSET(ListasChequeo!$C$3,MATCH($B64&amp;$C$8,ListasChequeo!$P$4:$P$299,0),MATCH(ResumenESTADO!K$11,ListasChequeo!$C$3:$J$3,0)-1),""))</f>
        <v/>
      </c>
      <c r="L64" s="63"/>
      <c r="AH64" s="40">
        <v>53</v>
      </c>
    </row>
    <row r="65" spans="2:34" ht="82" customHeight="1">
      <c r="B65" s="130">
        <v>54</v>
      </c>
      <c r="C65" s="139" t="str">
        <f ca="1">IF(IFERROR(OFFSET(ListasChequeo!$C$3,MATCH($B65&amp;$C$8,ListasChequeo!$P$4:$P$299,0),MATCH(ResumenESTADO!C$11,ListasChequeo!$C$3:$J$3,0)-1),"")=0,"",IFERROR(OFFSET(ListasChequeo!$C$3,MATCH($B65&amp;$C$8,ListasChequeo!$P$4:$P$299,0),MATCH(ResumenESTADO!C$11,ListasChequeo!$C$3:$J$3,0)-1),""))</f>
        <v/>
      </c>
      <c r="D65" s="138"/>
      <c r="E65" s="137" t="str">
        <f ca="1">IF(IFERROR(OFFSET(ListasChequeo!$C$3,MATCH($B65&amp;$C$8,ListasChequeo!$P$4:$P$299,0),MATCH(ResumenESTADO!E$11,ListasChequeo!$C$3:$J$3,0)-1),"")=0,"",IFERROR(OFFSET(ListasChequeo!$C$3,MATCH($B65&amp;$C$8,ListasChequeo!$P$4:$P$299,0),MATCH(ResumenESTADO!E$11,ListasChequeo!$C$3:$J$3,0)-1),""))</f>
        <v/>
      </c>
      <c r="F65" s="138" t="s">
        <v>217</v>
      </c>
      <c r="G65" s="137" t="str">
        <f ca="1">IF(IFERROR(OFFSET(ListasChequeo!$C$3,MATCH($B65&amp;$C$8,ListasChequeo!$P$4:$P$299,0),MATCH(ResumenESTADO!G$11,ListasChequeo!$C$3:$J$3,0)-1),"")=0,"",IFERROR(OFFSET(ListasChequeo!$C$3,MATCH($B65&amp;$C$8,ListasChequeo!$P$4:$P$299,0),MATCH(ResumenESTADO!G$11,ListasChequeo!$C$3:$J$3,0)-1),""))</f>
        <v/>
      </c>
      <c r="H65" s="138" t="s">
        <v>217</v>
      </c>
      <c r="I65" s="137" t="str">
        <f ca="1">IF(IFERROR(OFFSET(ListasChequeo!$C$3,MATCH($B65&amp;$C$8,ListasChequeo!$P$4:$P$299,0),MATCH(ResumenESTADO!I$11,ListasChequeo!$C$3:$J$3,0)-1),"")=0,"",IFERROR(OFFSET(ListasChequeo!$C$3,MATCH($B65&amp;$C$8,ListasChequeo!$P$4:$P$299,0),MATCH(ResumenESTADO!I$11,ListasChequeo!$C$3:$J$3,0)-1),""))</f>
        <v/>
      </c>
      <c r="J65" s="138" t="s">
        <v>217</v>
      </c>
      <c r="K65" s="137" t="str">
        <f ca="1">IF(IFERROR(OFFSET(ListasChequeo!$C$3,MATCH($B65&amp;$C$8,ListasChequeo!$P$4:$P$299,0),MATCH(ResumenESTADO!K$11,ListasChequeo!$C$3:$J$3,0)-1),"")=0,"",IFERROR(OFFSET(ListasChequeo!$C$3,MATCH($B65&amp;$C$8,ListasChequeo!$P$4:$P$299,0),MATCH(ResumenESTADO!K$11,ListasChequeo!$C$3:$J$3,0)-1),""))</f>
        <v/>
      </c>
      <c r="L65" s="63"/>
      <c r="AH65" s="40">
        <v>54</v>
      </c>
    </row>
    <row r="66" spans="2:34" ht="82" customHeight="1">
      <c r="B66" s="130">
        <v>55</v>
      </c>
      <c r="C66" s="139" t="str">
        <f ca="1">IF(IFERROR(OFFSET(ListasChequeo!$C$3,MATCH($B66&amp;$C$8,ListasChequeo!$P$4:$P$299,0),MATCH(ResumenESTADO!C$11,ListasChequeo!$C$3:$J$3,0)-1),"")=0,"",IFERROR(OFFSET(ListasChequeo!$C$3,MATCH($B66&amp;$C$8,ListasChequeo!$P$4:$P$299,0),MATCH(ResumenESTADO!C$11,ListasChequeo!$C$3:$J$3,0)-1),""))</f>
        <v/>
      </c>
      <c r="D66" s="138"/>
      <c r="E66" s="137" t="str">
        <f ca="1">IF(IFERROR(OFFSET(ListasChequeo!$C$3,MATCH($B66&amp;$C$8,ListasChequeo!$P$4:$P$299,0),MATCH(ResumenESTADO!E$11,ListasChequeo!$C$3:$J$3,0)-1),"")=0,"",IFERROR(OFFSET(ListasChequeo!$C$3,MATCH($B66&amp;$C$8,ListasChequeo!$P$4:$P$299,0),MATCH(ResumenESTADO!E$11,ListasChequeo!$C$3:$J$3,0)-1),""))</f>
        <v/>
      </c>
      <c r="F66" s="138" t="s">
        <v>217</v>
      </c>
      <c r="G66" s="137" t="str">
        <f ca="1">IF(IFERROR(OFFSET(ListasChequeo!$C$3,MATCH($B66&amp;$C$8,ListasChequeo!$P$4:$P$299,0),MATCH(ResumenESTADO!G$11,ListasChequeo!$C$3:$J$3,0)-1),"")=0,"",IFERROR(OFFSET(ListasChequeo!$C$3,MATCH($B66&amp;$C$8,ListasChequeo!$P$4:$P$299,0),MATCH(ResumenESTADO!G$11,ListasChequeo!$C$3:$J$3,0)-1),""))</f>
        <v/>
      </c>
      <c r="H66" s="138" t="s">
        <v>217</v>
      </c>
      <c r="I66" s="137" t="str">
        <f ca="1">IF(IFERROR(OFFSET(ListasChequeo!$C$3,MATCH($B66&amp;$C$8,ListasChequeo!$P$4:$P$299,0),MATCH(ResumenESTADO!I$11,ListasChequeo!$C$3:$J$3,0)-1),"")=0,"",IFERROR(OFFSET(ListasChequeo!$C$3,MATCH($B66&amp;$C$8,ListasChequeo!$P$4:$P$299,0),MATCH(ResumenESTADO!I$11,ListasChequeo!$C$3:$J$3,0)-1),""))</f>
        <v/>
      </c>
      <c r="J66" s="138" t="s">
        <v>217</v>
      </c>
      <c r="K66" s="137" t="str">
        <f ca="1">IF(IFERROR(OFFSET(ListasChequeo!$C$3,MATCH($B66&amp;$C$8,ListasChequeo!$P$4:$P$299,0),MATCH(ResumenESTADO!K$11,ListasChequeo!$C$3:$J$3,0)-1),"")=0,"",IFERROR(OFFSET(ListasChequeo!$C$3,MATCH($B66&amp;$C$8,ListasChequeo!$P$4:$P$299,0),MATCH(ResumenESTADO!K$11,ListasChequeo!$C$3:$J$3,0)-1),""))</f>
        <v/>
      </c>
      <c r="L66" s="63"/>
      <c r="AH66" s="40">
        <v>55</v>
      </c>
    </row>
    <row r="67" spans="2:34" ht="82" customHeight="1">
      <c r="B67" s="130">
        <v>56</v>
      </c>
      <c r="C67" s="139" t="str">
        <f ca="1">IF(IFERROR(OFFSET(ListasChequeo!$C$3,MATCH($B67&amp;$C$8,ListasChequeo!$P$4:$P$299,0),MATCH(ResumenESTADO!C$11,ListasChequeo!$C$3:$J$3,0)-1),"")=0,"",IFERROR(OFFSET(ListasChequeo!$C$3,MATCH($B67&amp;$C$8,ListasChequeo!$P$4:$P$299,0),MATCH(ResumenESTADO!C$11,ListasChequeo!$C$3:$J$3,0)-1),""))</f>
        <v/>
      </c>
      <c r="D67" s="138"/>
      <c r="E67" s="137" t="str">
        <f ca="1">IF(IFERROR(OFFSET(ListasChequeo!$C$3,MATCH($B67&amp;$C$8,ListasChequeo!$P$4:$P$299,0),MATCH(ResumenESTADO!E$11,ListasChequeo!$C$3:$J$3,0)-1),"")=0,"",IFERROR(OFFSET(ListasChequeo!$C$3,MATCH($B67&amp;$C$8,ListasChequeo!$P$4:$P$299,0),MATCH(ResumenESTADO!E$11,ListasChequeo!$C$3:$J$3,0)-1),""))</f>
        <v/>
      </c>
      <c r="F67" s="138" t="s">
        <v>217</v>
      </c>
      <c r="G67" s="137" t="str">
        <f ca="1">IF(IFERROR(OFFSET(ListasChequeo!$C$3,MATCH($B67&amp;$C$8,ListasChequeo!$P$4:$P$299,0),MATCH(ResumenESTADO!G$11,ListasChequeo!$C$3:$J$3,0)-1),"")=0,"",IFERROR(OFFSET(ListasChequeo!$C$3,MATCH($B67&amp;$C$8,ListasChequeo!$P$4:$P$299,0),MATCH(ResumenESTADO!G$11,ListasChequeo!$C$3:$J$3,0)-1),""))</f>
        <v/>
      </c>
      <c r="H67" s="138" t="s">
        <v>217</v>
      </c>
      <c r="I67" s="137" t="str">
        <f ca="1">IF(IFERROR(OFFSET(ListasChequeo!$C$3,MATCH($B67&amp;$C$8,ListasChequeo!$P$4:$P$299,0),MATCH(ResumenESTADO!I$11,ListasChequeo!$C$3:$J$3,0)-1),"")=0,"",IFERROR(OFFSET(ListasChequeo!$C$3,MATCH($B67&amp;$C$8,ListasChequeo!$P$4:$P$299,0),MATCH(ResumenESTADO!I$11,ListasChequeo!$C$3:$J$3,0)-1),""))</f>
        <v/>
      </c>
      <c r="J67" s="138" t="s">
        <v>217</v>
      </c>
      <c r="K67" s="137" t="str">
        <f ca="1">IF(IFERROR(OFFSET(ListasChequeo!$C$3,MATCH($B67&amp;$C$8,ListasChequeo!$P$4:$P$299,0),MATCH(ResumenESTADO!K$11,ListasChequeo!$C$3:$J$3,0)-1),"")=0,"",IFERROR(OFFSET(ListasChequeo!$C$3,MATCH($B67&amp;$C$8,ListasChequeo!$P$4:$P$299,0),MATCH(ResumenESTADO!K$11,ListasChequeo!$C$3:$J$3,0)-1),""))</f>
        <v/>
      </c>
      <c r="L67" s="63"/>
      <c r="AH67" s="40">
        <v>56</v>
      </c>
    </row>
    <row r="68" spans="2:34" ht="82" customHeight="1">
      <c r="B68" s="130">
        <v>57</v>
      </c>
      <c r="C68" s="139" t="str">
        <f ca="1">IF(IFERROR(OFFSET(ListasChequeo!$C$3,MATCH($B68&amp;$C$8,ListasChequeo!$P$4:$P$299,0),MATCH(ResumenESTADO!C$11,ListasChequeo!$C$3:$J$3,0)-1),"")=0,"",IFERROR(OFFSET(ListasChequeo!$C$3,MATCH($B68&amp;$C$8,ListasChequeo!$P$4:$P$299,0),MATCH(ResumenESTADO!C$11,ListasChequeo!$C$3:$J$3,0)-1),""))</f>
        <v/>
      </c>
      <c r="D68" s="138"/>
      <c r="E68" s="137" t="str">
        <f ca="1">IF(IFERROR(OFFSET(ListasChequeo!$C$3,MATCH($B68&amp;$C$8,ListasChequeo!$P$4:$P$299,0),MATCH(ResumenESTADO!E$11,ListasChequeo!$C$3:$J$3,0)-1),"")=0,"",IFERROR(OFFSET(ListasChequeo!$C$3,MATCH($B68&amp;$C$8,ListasChequeo!$P$4:$P$299,0),MATCH(ResumenESTADO!E$11,ListasChequeo!$C$3:$J$3,0)-1),""))</f>
        <v/>
      </c>
      <c r="F68" s="138" t="s">
        <v>217</v>
      </c>
      <c r="G68" s="137" t="str">
        <f ca="1">IF(IFERROR(OFFSET(ListasChequeo!$C$3,MATCH($B68&amp;$C$8,ListasChequeo!$P$4:$P$299,0),MATCH(ResumenESTADO!G$11,ListasChequeo!$C$3:$J$3,0)-1),"")=0,"",IFERROR(OFFSET(ListasChequeo!$C$3,MATCH($B68&amp;$C$8,ListasChequeo!$P$4:$P$299,0),MATCH(ResumenESTADO!G$11,ListasChequeo!$C$3:$J$3,0)-1),""))</f>
        <v/>
      </c>
      <c r="H68" s="138" t="s">
        <v>217</v>
      </c>
      <c r="I68" s="137" t="str">
        <f ca="1">IF(IFERROR(OFFSET(ListasChequeo!$C$3,MATCH($B68&amp;$C$8,ListasChequeo!$P$4:$P$299,0),MATCH(ResumenESTADO!I$11,ListasChequeo!$C$3:$J$3,0)-1),"")=0,"",IFERROR(OFFSET(ListasChequeo!$C$3,MATCH($B68&amp;$C$8,ListasChequeo!$P$4:$P$299,0),MATCH(ResumenESTADO!I$11,ListasChequeo!$C$3:$J$3,0)-1),""))</f>
        <v/>
      </c>
      <c r="J68" s="138" t="s">
        <v>217</v>
      </c>
      <c r="K68" s="137" t="str">
        <f ca="1">IF(IFERROR(OFFSET(ListasChequeo!$C$3,MATCH($B68&amp;$C$8,ListasChequeo!$P$4:$P$299,0),MATCH(ResumenESTADO!K$11,ListasChequeo!$C$3:$J$3,0)-1),"")=0,"",IFERROR(OFFSET(ListasChequeo!$C$3,MATCH($B68&amp;$C$8,ListasChequeo!$P$4:$P$299,0),MATCH(ResumenESTADO!K$11,ListasChequeo!$C$3:$J$3,0)-1),""))</f>
        <v/>
      </c>
      <c r="L68" s="63"/>
      <c r="AH68" s="40">
        <v>57</v>
      </c>
    </row>
    <row r="69" spans="2:34" ht="82" customHeight="1">
      <c r="B69" s="130">
        <v>58</v>
      </c>
      <c r="C69" s="139" t="str">
        <f ca="1">IF(IFERROR(OFFSET(ListasChequeo!$C$3,MATCH($B69&amp;$C$8,ListasChequeo!$P$4:$P$299,0),MATCH(ResumenESTADO!C$11,ListasChequeo!$C$3:$J$3,0)-1),"")=0,"",IFERROR(OFFSET(ListasChequeo!$C$3,MATCH($B69&amp;$C$8,ListasChequeo!$P$4:$P$299,0),MATCH(ResumenESTADO!C$11,ListasChequeo!$C$3:$J$3,0)-1),""))</f>
        <v/>
      </c>
      <c r="D69" s="138"/>
      <c r="E69" s="137" t="str">
        <f ca="1">IF(IFERROR(OFFSET(ListasChequeo!$C$3,MATCH($B69&amp;$C$8,ListasChequeo!$P$4:$P$299,0),MATCH(ResumenESTADO!E$11,ListasChequeo!$C$3:$J$3,0)-1),"")=0,"",IFERROR(OFFSET(ListasChequeo!$C$3,MATCH($B69&amp;$C$8,ListasChequeo!$P$4:$P$299,0),MATCH(ResumenESTADO!E$11,ListasChequeo!$C$3:$J$3,0)-1),""))</f>
        <v/>
      </c>
      <c r="F69" s="138" t="s">
        <v>217</v>
      </c>
      <c r="G69" s="137" t="str">
        <f ca="1">IF(IFERROR(OFFSET(ListasChequeo!$C$3,MATCH($B69&amp;$C$8,ListasChequeo!$P$4:$P$299,0),MATCH(ResumenESTADO!G$11,ListasChequeo!$C$3:$J$3,0)-1),"")=0,"",IFERROR(OFFSET(ListasChequeo!$C$3,MATCH($B69&amp;$C$8,ListasChequeo!$P$4:$P$299,0),MATCH(ResumenESTADO!G$11,ListasChequeo!$C$3:$J$3,0)-1),""))</f>
        <v/>
      </c>
      <c r="H69" s="138" t="s">
        <v>217</v>
      </c>
      <c r="I69" s="137" t="str">
        <f ca="1">IF(IFERROR(OFFSET(ListasChequeo!$C$3,MATCH($B69&amp;$C$8,ListasChequeo!$P$4:$P$299,0),MATCH(ResumenESTADO!I$11,ListasChequeo!$C$3:$J$3,0)-1),"")=0,"",IFERROR(OFFSET(ListasChequeo!$C$3,MATCH($B69&amp;$C$8,ListasChequeo!$P$4:$P$299,0),MATCH(ResumenESTADO!I$11,ListasChequeo!$C$3:$J$3,0)-1),""))</f>
        <v/>
      </c>
      <c r="J69" s="138" t="s">
        <v>217</v>
      </c>
      <c r="K69" s="137" t="str">
        <f ca="1">IF(IFERROR(OFFSET(ListasChequeo!$C$3,MATCH($B69&amp;$C$8,ListasChequeo!$P$4:$P$299,0),MATCH(ResumenESTADO!K$11,ListasChequeo!$C$3:$J$3,0)-1),"")=0,"",IFERROR(OFFSET(ListasChequeo!$C$3,MATCH($B69&amp;$C$8,ListasChequeo!$P$4:$P$299,0),MATCH(ResumenESTADO!K$11,ListasChequeo!$C$3:$J$3,0)-1),""))</f>
        <v/>
      </c>
      <c r="L69" s="63"/>
      <c r="AH69" s="40">
        <v>58</v>
      </c>
    </row>
    <row r="70" spans="2:34" ht="82" customHeight="1">
      <c r="B70" s="130">
        <v>59</v>
      </c>
      <c r="C70" s="139" t="str">
        <f ca="1">IF(IFERROR(OFFSET(ListasChequeo!$C$3,MATCH($B70&amp;$C$8,ListasChequeo!$P$4:$P$299,0),MATCH(ResumenESTADO!C$11,ListasChequeo!$C$3:$J$3,0)-1),"")=0,"",IFERROR(OFFSET(ListasChequeo!$C$3,MATCH($B70&amp;$C$8,ListasChequeo!$P$4:$P$299,0),MATCH(ResumenESTADO!C$11,ListasChequeo!$C$3:$J$3,0)-1),""))</f>
        <v/>
      </c>
      <c r="D70" s="138"/>
      <c r="E70" s="137" t="str">
        <f ca="1">IF(IFERROR(OFFSET(ListasChequeo!$C$3,MATCH($B70&amp;$C$8,ListasChequeo!$P$4:$P$299,0),MATCH(ResumenESTADO!E$11,ListasChequeo!$C$3:$J$3,0)-1),"")=0,"",IFERROR(OFFSET(ListasChequeo!$C$3,MATCH($B70&amp;$C$8,ListasChequeo!$P$4:$P$299,0),MATCH(ResumenESTADO!E$11,ListasChequeo!$C$3:$J$3,0)-1),""))</f>
        <v/>
      </c>
      <c r="F70" s="138" t="s">
        <v>217</v>
      </c>
      <c r="G70" s="137" t="str">
        <f ca="1">IF(IFERROR(OFFSET(ListasChequeo!$C$3,MATCH($B70&amp;$C$8,ListasChequeo!$P$4:$P$299,0),MATCH(ResumenESTADO!G$11,ListasChequeo!$C$3:$J$3,0)-1),"")=0,"",IFERROR(OFFSET(ListasChequeo!$C$3,MATCH($B70&amp;$C$8,ListasChequeo!$P$4:$P$299,0),MATCH(ResumenESTADO!G$11,ListasChequeo!$C$3:$J$3,0)-1),""))</f>
        <v/>
      </c>
      <c r="H70" s="138" t="s">
        <v>217</v>
      </c>
      <c r="I70" s="137" t="str">
        <f ca="1">IF(IFERROR(OFFSET(ListasChequeo!$C$3,MATCH($B70&amp;$C$8,ListasChequeo!$P$4:$P$299,0),MATCH(ResumenESTADO!I$11,ListasChequeo!$C$3:$J$3,0)-1),"")=0,"",IFERROR(OFFSET(ListasChequeo!$C$3,MATCH($B70&amp;$C$8,ListasChequeo!$P$4:$P$299,0),MATCH(ResumenESTADO!I$11,ListasChequeo!$C$3:$J$3,0)-1),""))</f>
        <v/>
      </c>
      <c r="J70" s="138" t="s">
        <v>217</v>
      </c>
      <c r="K70" s="137" t="str">
        <f ca="1">IF(IFERROR(OFFSET(ListasChequeo!$C$3,MATCH($B70&amp;$C$8,ListasChequeo!$P$4:$P$299,0),MATCH(ResumenESTADO!K$11,ListasChequeo!$C$3:$J$3,0)-1),"")=0,"",IFERROR(OFFSET(ListasChequeo!$C$3,MATCH($B70&amp;$C$8,ListasChequeo!$P$4:$P$299,0),MATCH(ResumenESTADO!K$11,ListasChequeo!$C$3:$J$3,0)-1),""))</f>
        <v/>
      </c>
      <c r="L70" s="63"/>
      <c r="AH70" s="40">
        <v>59</v>
      </c>
    </row>
    <row r="71" spans="2:34" ht="82" customHeight="1">
      <c r="B71" s="130">
        <v>60</v>
      </c>
      <c r="C71" s="139" t="str">
        <f ca="1">IF(IFERROR(OFFSET(ListasChequeo!$C$3,MATCH($B71&amp;$C$8,ListasChequeo!$P$4:$P$299,0),MATCH(ResumenESTADO!C$11,ListasChequeo!$C$3:$J$3,0)-1),"")=0,"",IFERROR(OFFSET(ListasChequeo!$C$3,MATCH($B71&amp;$C$8,ListasChequeo!$P$4:$P$299,0),MATCH(ResumenESTADO!C$11,ListasChequeo!$C$3:$J$3,0)-1),""))</f>
        <v/>
      </c>
      <c r="D71" s="138"/>
      <c r="E71" s="137" t="str">
        <f ca="1">IF(IFERROR(OFFSET(ListasChequeo!$C$3,MATCH($B71&amp;$C$8,ListasChequeo!$P$4:$P$299,0),MATCH(ResumenESTADO!E$11,ListasChequeo!$C$3:$J$3,0)-1),"")=0,"",IFERROR(OFFSET(ListasChequeo!$C$3,MATCH($B71&amp;$C$8,ListasChequeo!$P$4:$P$299,0),MATCH(ResumenESTADO!E$11,ListasChequeo!$C$3:$J$3,0)-1),""))</f>
        <v/>
      </c>
      <c r="F71" s="138" t="s">
        <v>217</v>
      </c>
      <c r="G71" s="137" t="str">
        <f ca="1">IF(IFERROR(OFFSET(ListasChequeo!$C$3,MATCH($B71&amp;$C$8,ListasChequeo!$P$4:$P$299,0),MATCH(ResumenESTADO!G$11,ListasChequeo!$C$3:$J$3,0)-1),"")=0,"",IFERROR(OFFSET(ListasChequeo!$C$3,MATCH($B71&amp;$C$8,ListasChequeo!$P$4:$P$299,0),MATCH(ResumenESTADO!G$11,ListasChequeo!$C$3:$J$3,0)-1),""))</f>
        <v/>
      </c>
      <c r="H71" s="138" t="s">
        <v>217</v>
      </c>
      <c r="I71" s="137" t="str">
        <f ca="1">IF(IFERROR(OFFSET(ListasChequeo!$C$3,MATCH($B71&amp;$C$8,ListasChequeo!$P$4:$P$299,0),MATCH(ResumenESTADO!I$11,ListasChequeo!$C$3:$J$3,0)-1),"")=0,"",IFERROR(OFFSET(ListasChequeo!$C$3,MATCH($B71&amp;$C$8,ListasChequeo!$P$4:$P$299,0),MATCH(ResumenESTADO!I$11,ListasChequeo!$C$3:$J$3,0)-1),""))</f>
        <v/>
      </c>
      <c r="J71" s="138" t="s">
        <v>217</v>
      </c>
      <c r="K71" s="137" t="str">
        <f ca="1">IF(IFERROR(OFFSET(ListasChequeo!$C$3,MATCH($B71&amp;$C$8,ListasChequeo!$P$4:$P$299,0),MATCH(ResumenESTADO!K$11,ListasChequeo!$C$3:$J$3,0)-1),"")=0,"",IFERROR(OFFSET(ListasChequeo!$C$3,MATCH($B71&amp;$C$8,ListasChequeo!$P$4:$P$299,0),MATCH(ResumenESTADO!K$11,ListasChequeo!$C$3:$J$3,0)-1),""))</f>
        <v/>
      </c>
      <c r="L71" s="63"/>
      <c r="AH71" s="40">
        <v>60</v>
      </c>
    </row>
    <row r="72" spans="2:34" ht="82" customHeight="1">
      <c r="B72" s="130">
        <v>61</v>
      </c>
      <c r="C72" s="139" t="str">
        <f ca="1">IF(IFERROR(OFFSET(ListasChequeo!$C$3,MATCH($B72&amp;$C$8,ListasChequeo!$P$4:$P$299,0),MATCH(ResumenESTADO!C$11,ListasChequeo!$C$3:$J$3,0)-1),"")=0,"",IFERROR(OFFSET(ListasChequeo!$C$3,MATCH($B72&amp;$C$8,ListasChequeo!$P$4:$P$299,0),MATCH(ResumenESTADO!C$11,ListasChequeo!$C$3:$J$3,0)-1),""))</f>
        <v/>
      </c>
      <c r="D72" s="138"/>
      <c r="E72" s="137" t="str">
        <f ca="1">IF(IFERROR(OFFSET(ListasChequeo!$C$3,MATCH($B72&amp;$C$8,ListasChequeo!$P$4:$P$299,0),MATCH(ResumenESTADO!E$11,ListasChequeo!$C$3:$J$3,0)-1),"")=0,"",IFERROR(OFFSET(ListasChequeo!$C$3,MATCH($B72&amp;$C$8,ListasChequeo!$P$4:$P$299,0),MATCH(ResumenESTADO!E$11,ListasChequeo!$C$3:$J$3,0)-1),""))</f>
        <v/>
      </c>
      <c r="F72" s="138" t="s">
        <v>217</v>
      </c>
      <c r="G72" s="137" t="str">
        <f ca="1">IF(IFERROR(OFFSET(ListasChequeo!$C$3,MATCH($B72&amp;$C$8,ListasChequeo!$P$4:$P$299,0),MATCH(ResumenESTADO!G$11,ListasChequeo!$C$3:$J$3,0)-1),"")=0,"",IFERROR(OFFSET(ListasChequeo!$C$3,MATCH($B72&amp;$C$8,ListasChequeo!$P$4:$P$299,0),MATCH(ResumenESTADO!G$11,ListasChequeo!$C$3:$J$3,0)-1),""))</f>
        <v/>
      </c>
      <c r="H72" s="138" t="s">
        <v>217</v>
      </c>
      <c r="I72" s="137" t="str">
        <f ca="1">IF(IFERROR(OFFSET(ListasChequeo!$C$3,MATCH($B72&amp;$C$8,ListasChequeo!$P$4:$P$299,0),MATCH(ResumenESTADO!I$11,ListasChequeo!$C$3:$J$3,0)-1),"")=0,"",IFERROR(OFFSET(ListasChequeo!$C$3,MATCH($B72&amp;$C$8,ListasChequeo!$P$4:$P$299,0),MATCH(ResumenESTADO!I$11,ListasChequeo!$C$3:$J$3,0)-1),""))</f>
        <v/>
      </c>
      <c r="J72" s="138" t="s">
        <v>217</v>
      </c>
      <c r="K72" s="137" t="str">
        <f ca="1">IF(IFERROR(OFFSET(ListasChequeo!$C$3,MATCH($B72&amp;$C$8,ListasChequeo!$P$4:$P$299,0),MATCH(ResumenESTADO!K$11,ListasChequeo!$C$3:$J$3,0)-1),"")=0,"",IFERROR(OFFSET(ListasChequeo!$C$3,MATCH($B72&amp;$C$8,ListasChequeo!$P$4:$P$299,0),MATCH(ResumenESTADO!K$11,ListasChequeo!$C$3:$J$3,0)-1),""))</f>
        <v/>
      </c>
      <c r="L72" s="63"/>
      <c r="AH72" s="40">
        <v>61</v>
      </c>
    </row>
    <row r="73" spans="2:34" ht="82" customHeight="1">
      <c r="B73" s="130">
        <v>62</v>
      </c>
      <c r="C73" s="139" t="str">
        <f ca="1">IF(IFERROR(OFFSET(ListasChequeo!$C$3,MATCH($B73&amp;$C$8,ListasChequeo!$P$4:$P$299,0),MATCH(ResumenESTADO!C$11,ListasChequeo!$C$3:$J$3,0)-1),"")=0,"",IFERROR(OFFSET(ListasChequeo!$C$3,MATCH($B73&amp;$C$8,ListasChequeo!$P$4:$P$299,0),MATCH(ResumenESTADO!C$11,ListasChequeo!$C$3:$J$3,0)-1),""))</f>
        <v/>
      </c>
      <c r="D73" s="138"/>
      <c r="E73" s="137" t="str">
        <f ca="1">IF(IFERROR(OFFSET(ListasChequeo!$C$3,MATCH($B73&amp;$C$8,ListasChequeo!$P$4:$P$299,0),MATCH(ResumenESTADO!E$11,ListasChequeo!$C$3:$J$3,0)-1),"")=0,"",IFERROR(OFFSET(ListasChequeo!$C$3,MATCH($B73&amp;$C$8,ListasChequeo!$P$4:$P$299,0),MATCH(ResumenESTADO!E$11,ListasChequeo!$C$3:$J$3,0)-1),""))</f>
        <v/>
      </c>
      <c r="F73" s="138" t="s">
        <v>217</v>
      </c>
      <c r="G73" s="137" t="str">
        <f ca="1">IF(IFERROR(OFFSET(ListasChequeo!$C$3,MATCH($B73&amp;$C$8,ListasChequeo!$P$4:$P$299,0),MATCH(ResumenESTADO!G$11,ListasChequeo!$C$3:$J$3,0)-1),"")=0,"",IFERROR(OFFSET(ListasChequeo!$C$3,MATCH($B73&amp;$C$8,ListasChequeo!$P$4:$P$299,0),MATCH(ResumenESTADO!G$11,ListasChequeo!$C$3:$J$3,0)-1),""))</f>
        <v/>
      </c>
      <c r="H73" s="138" t="s">
        <v>217</v>
      </c>
      <c r="I73" s="137" t="str">
        <f ca="1">IF(IFERROR(OFFSET(ListasChequeo!$C$3,MATCH($B73&amp;$C$8,ListasChequeo!$P$4:$P$299,0),MATCH(ResumenESTADO!I$11,ListasChequeo!$C$3:$J$3,0)-1),"")=0,"",IFERROR(OFFSET(ListasChequeo!$C$3,MATCH($B73&amp;$C$8,ListasChequeo!$P$4:$P$299,0),MATCH(ResumenESTADO!I$11,ListasChequeo!$C$3:$J$3,0)-1),""))</f>
        <v/>
      </c>
      <c r="J73" s="138" t="s">
        <v>217</v>
      </c>
      <c r="K73" s="137" t="str">
        <f ca="1">IF(IFERROR(OFFSET(ListasChequeo!$C$3,MATCH($B73&amp;$C$8,ListasChequeo!$P$4:$P$299,0),MATCH(ResumenESTADO!K$11,ListasChequeo!$C$3:$J$3,0)-1),"")=0,"",IFERROR(OFFSET(ListasChequeo!$C$3,MATCH($B73&amp;$C$8,ListasChequeo!$P$4:$P$299,0),MATCH(ResumenESTADO!K$11,ListasChequeo!$C$3:$J$3,0)-1),""))</f>
        <v/>
      </c>
      <c r="L73" s="63"/>
      <c r="AH73" s="40">
        <v>62</v>
      </c>
    </row>
    <row r="74" spans="2:34" ht="82" customHeight="1">
      <c r="B74" s="130">
        <v>63</v>
      </c>
      <c r="C74" s="139" t="str">
        <f ca="1">IF(IFERROR(OFFSET(ListasChequeo!$C$3,MATCH($B74&amp;$C$8,ListasChequeo!$P$4:$P$299,0),MATCH(ResumenESTADO!C$11,ListasChequeo!$C$3:$J$3,0)-1),"")=0,"",IFERROR(OFFSET(ListasChequeo!$C$3,MATCH($B74&amp;$C$8,ListasChequeo!$P$4:$P$299,0),MATCH(ResumenESTADO!C$11,ListasChequeo!$C$3:$J$3,0)-1),""))</f>
        <v/>
      </c>
      <c r="D74" s="138"/>
      <c r="E74" s="137" t="str">
        <f ca="1">IF(IFERROR(OFFSET(ListasChequeo!$C$3,MATCH($B74&amp;$C$8,ListasChequeo!$P$4:$P$299,0),MATCH(ResumenESTADO!E$11,ListasChequeo!$C$3:$J$3,0)-1),"")=0,"",IFERROR(OFFSET(ListasChequeo!$C$3,MATCH($B74&amp;$C$8,ListasChequeo!$P$4:$P$299,0),MATCH(ResumenESTADO!E$11,ListasChequeo!$C$3:$J$3,0)-1),""))</f>
        <v/>
      </c>
      <c r="F74" s="138" t="s">
        <v>217</v>
      </c>
      <c r="G74" s="137" t="str">
        <f ca="1">IF(IFERROR(OFFSET(ListasChequeo!$C$3,MATCH($B74&amp;$C$8,ListasChequeo!$P$4:$P$299,0),MATCH(ResumenESTADO!G$11,ListasChequeo!$C$3:$J$3,0)-1),"")=0,"",IFERROR(OFFSET(ListasChequeo!$C$3,MATCH($B74&amp;$C$8,ListasChequeo!$P$4:$P$299,0),MATCH(ResumenESTADO!G$11,ListasChequeo!$C$3:$J$3,0)-1),""))</f>
        <v/>
      </c>
      <c r="H74" s="138" t="s">
        <v>217</v>
      </c>
      <c r="I74" s="137" t="str">
        <f ca="1">IF(IFERROR(OFFSET(ListasChequeo!$C$3,MATCH($B74&amp;$C$8,ListasChequeo!$P$4:$P$299,0),MATCH(ResumenESTADO!I$11,ListasChequeo!$C$3:$J$3,0)-1),"")=0,"",IFERROR(OFFSET(ListasChequeo!$C$3,MATCH($B74&amp;$C$8,ListasChequeo!$P$4:$P$299,0),MATCH(ResumenESTADO!I$11,ListasChequeo!$C$3:$J$3,0)-1),""))</f>
        <v/>
      </c>
      <c r="J74" s="138" t="s">
        <v>217</v>
      </c>
      <c r="K74" s="137" t="str">
        <f ca="1">IF(IFERROR(OFFSET(ListasChequeo!$C$3,MATCH($B74&amp;$C$8,ListasChequeo!$P$4:$P$299,0),MATCH(ResumenESTADO!K$11,ListasChequeo!$C$3:$J$3,0)-1),"")=0,"",IFERROR(OFFSET(ListasChequeo!$C$3,MATCH($B74&amp;$C$8,ListasChequeo!$P$4:$P$299,0),MATCH(ResumenESTADO!K$11,ListasChequeo!$C$3:$J$3,0)-1),""))</f>
        <v/>
      </c>
      <c r="L74" s="63"/>
      <c r="AH74" s="40">
        <v>63</v>
      </c>
    </row>
    <row r="75" spans="2:34" ht="82" customHeight="1">
      <c r="B75" s="130">
        <v>64</v>
      </c>
      <c r="C75" s="139" t="str">
        <f ca="1">IF(IFERROR(OFFSET(ListasChequeo!$C$3,MATCH($B75&amp;$C$8,ListasChequeo!$P$4:$P$299,0),MATCH(ResumenESTADO!C$11,ListasChequeo!$C$3:$J$3,0)-1),"")=0,"",IFERROR(OFFSET(ListasChequeo!$C$3,MATCH($B75&amp;$C$8,ListasChequeo!$P$4:$P$299,0),MATCH(ResumenESTADO!C$11,ListasChequeo!$C$3:$J$3,0)-1),""))</f>
        <v/>
      </c>
      <c r="D75" s="138"/>
      <c r="E75" s="137" t="str">
        <f ca="1">IF(IFERROR(OFFSET(ListasChequeo!$C$3,MATCH($B75&amp;$C$8,ListasChequeo!$P$4:$P$299,0),MATCH(ResumenESTADO!E$11,ListasChequeo!$C$3:$J$3,0)-1),"")=0,"",IFERROR(OFFSET(ListasChequeo!$C$3,MATCH($B75&amp;$C$8,ListasChequeo!$P$4:$P$299,0),MATCH(ResumenESTADO!E$11,ListasChequeo!$C$3:$J$3,0)-1),""))</f>
        <v/>
      </c>
      <c r="F75" s="138" t="s">
        <v>217</v>
      </c>
      <c r="G75" s="137" t="str">
        <f ca="1">IF(IFERROR(OFFSET(ListasChequeo!$C$3,MATCH($B75&amp;$C$8,ListasChequeo!$P$4:$P$299,0),MATCH(ResumenESTADO!G$11,ListasChequeo!$C$3:$J$3,0)-1),"")=0,"",IFERROR(OFFSET(ListasChequeo!$C$3,MATCH($B75&amp;$C$8,ListasChequeo!$P$4:$P$299,0),MATCH(ResumenESTADO!G$11,ListasChequeo!$C$3:$J$3,0)-1),""))</f>
        <v/>
      </c>
      <c r="H75" s="138" t="s">
        <v>217</v>
      </c>
      <c r="I75" s="137" t="str">
        <f ca="1">IF(IFERROR(OFFSET(ListasChequeo!$C$3,MATCH($B75&amp;$C$8,ListasChequeo!$P$4:$P$299,0),MATCH(ResumenESTADO!I$11,ListasChequeo!$C$3:$J$3,0)-1),"")=0,"",IFERROR(OFFSET(ListasChequeo!$C$3,MATCH($B75&amp;$C$8,ListasChequeo!$P$4:$P$299,0),MATCH(ResumenESTADO!I$11,ListasChequeo!$C$3:$J$3,0)-1),""))</f>
        <v/>
      </c>
      <c r="J75" s="138" t="s">
        <v>217</v>
      </c>
      <c r="K75" s="137" t="str">
        <f ca="1">IF(IFERROR(OFFSET(ListasChequeo!$C$3,MATCH($B75&amp;$C$8,ListasChequeo!$P$4:$P$299,0),MATCH(ResumenESTADO!K$11,ListasChequeo!$C$3:$J$3,0)-1),"")=0,"",IFERROR(OFFSET(ListasChequeo!$C$3,MATCH($B75&amp;$C$8,ListasChequeo!$P$4:$P$299,0),MATCH(ResumenESTADO!K$11,ListasChequeo!$C$3:$J$3,0)-1),""))</f>
        <v/>
      </c>
      <c r="L75" s="63"/>
      <c r="AH75" s="40">
        <v>64</v>
      </c>
    </row>
    <row r="76" spans="2:34" ht="82" customHeight="1">
      <c r="B76" s="130">
        <v>65</v>
      </c>
      <c r="C76" s="139" t="str">
        <f ca="1">IF(IFERROR(OFFSET(ListasChequeo!$C$3,MATCH($B76&amp;$C$8,ListasChequeo!$P$4:$P$299,0),MATCH(ResumenESTADO!C$11,ListasChequeo!$C$3:$J$3,0)-1),"")=0,"",IFERROR(OFFSET(ListasChequeo!$C$3,MATCH($B76&amp;$C$8,ListasChequeo!$P$4:$P$299,0),MATCH(ResumenESTADO!C$11,ListasChequeo!$C$3:$J$3,0)-1),""))</f>
        <v/>
      </c>
      <c r="D76" s="138"/>
      <c r="E76" s="137" t="str">
        <f ca="1">IF(IFERROR(OFFSET(ListasChequeo!$C$3,MATCH($B76&amp;$C$8,ListasChequeo!$P$4:$P$299,0),MATCH(ResumenESTADO!E$11,ListasChequeo!$C$3:$J$3,0)-1),"")=0,"",IFERROR(OFFSET(ListasChequeo!$C$3,MATCH($B76&amp;$C$8,ListasChequeo!$P$4:$P$299,0),MATCH(ResumenESTADO!E$11,ListasChequeo!$C$3:$J$3,0)-1),""))</f>
        <v/>
      </c>
      <c r="F76" s="138" t="s">
        <v>217</v>
      </c>
      <c r="G76" s="137" t="str">
        <f ca="1">IF(IFERROR(OFFSET(ListasChequeo!$C$3,MATCH($B76&amp;$C$8,ListasChequeo!$P$4:$P$299,0),MATCH(ResumenESTADO!G$11,ListasChequeo!$C$3:$J$3,0)-1),"")=0,"",IFERROR(OFFSET(ListasChequeo!$C$3,MATCH($B76&amp;$C$8,ListasChequeo!$P$4:$P$299,0),MATCH(ResumenESTADO!G$11,ListasChequeo!$C$3:$J$3,0)-1),""))</f>
        <v/>
      </c>
      <c r="H76" s="138" t="s">
        <v>217</v>
      </c>
      <c r="I76" s="137" t="str">
        <f ca="1">IF(IFERROR(OFFSET(ListasChequeo!$C$3,MATCH($B76&amp;$C$8,ListasChequeo!$P$4:$P$299,0),MATCH(ResumenESTADO!I$11,ListasChequeo!$C$3:$J$3,0)-1),"")=0,"",IFERROR(OFFSET(ListasChequeo!$C$3,MATCH($B76&amp;$C$8,ListasChequeo!$P$4:$P$299,0),MATCH(ResumenESTADO!I$11,ListasChequeo!$C$3:$J$3,0)-1),""))</f>
        <v/>
      </c>
      <c r="J76" s="138" t="s">
        <v>217</v>
      </c>
      <c r="K76" s="137" t="str">
        <f ca="1">IF(IFERROR(OFFSET(ListasChequeo!$C$3,MATCH($B76&amp;$C$8,ListasChequeo!$P$4:$P$299,0),MATCH(ResumenESTADO!K$11,ListasChequeo!$C$3:$J$3,0)-1),"")=0,"",IFERROR(OFFSET(ListasChequeo!$C$3,MATCH($B76&amp;$C$8,ListasChequeo!$P$4:$P$299,0),MATCH(ResumenESTADO!K$11,ListasChequeo!$C$3:$J$3,0)-1),""))</f>
        <v/>
      </c>
      <c r="L76" s="63"/>
      <c r="AH76" s="40">
        <v>65</v>
      </c>
    </row>
    <row r="77" spans="2:34" ht="82" customHeight="1">
      <c r="B77" s="130">
        <v>66</v>
      </c>
      <c r="C77" s="139" t="str">
        <f ca="1">IF(IFERROR(OFFSET(ListasChequeo!$C$3,MATCH($B77&amp;$C$8,ListasChequeo!$P$4:$P$299,0),MATCH(ResumenESTADO!C$11,ListasChequeo!$C$3:$J$3,0)-1),"")=0,"",IFERROR(OFFSET(ListasChequeo!$C$3,MATCH($B77&amp;$C$8,ListasChequeo!$P$4:$P$299,0),MATCH(ResumenESTADO!C$11,ListasChequeo!$C$3:$J$3,0)-1),""))</f>
        <v/>
      </c>
      <c r="D77" s="138"/>
      <c r="E77" s="137" t="str">
        <f ca="1">IF(IFERROR(OFFSET(ListasChequeo!$C$3,MATCH($B77&amp;$C$8,ListasChequeo!$P$4:$P$299,0),MATCH(ResumenESTADO!E$11,ListasChequeo!$C$3:$J$3,0)-1),"")=0,"",IFERROR(OFFSET(ListasChequeo!$C$3,MATCH($B77&amp;$C$8,ListasChequeo!$P$4:$P$299,0),MATCH(ResumenESTADO!E$11,ListasChequeo!$C$3:$J$3,0)-1),""))</f>
        <v/>
      </c>
      <c r="F77" s="138" t="s">
        <v>217</v>
      </c>
      <c r="G77" s="137" t="str">
        <f ca="1">IF(IFERROR(OFFSET(ListasChequeo!$C$3,MATCH($B77&amp;$C$8,ListasChequeo!$P$4:$P$299,0),MATCH(ResumenESTADO!G$11,ListasChequeo!$C$3:$J$3,0)-1),"")=0,"",IFERROR(OFFSET(ListasChequeo!$C$3,MATCH($B77&amp;$C$8,ListasChequeo!$P$4:$P$299,0),MATCH(ResumenESTADO!G$11,ListasChequeo!$C$3:$J$3,0)-1),""))</f>
        <v/>
      </c>
      <c r="H77" s="138" t="s">
        <v>217</v>
      </c>
      <c r="I77" s="137" t="str">
        <f ca="1">IF(IFERROR(OFFSET(ListasChequeo!$C$3,MATCH($B77&amp;$C$8,ListasChequeo!$P$4:$P$299,0),MATCH(ResumenESTADO!I$11,ListasChequeo!$C$3:$J$3,0)-1),"")=0,"",IFERROR(OFFSET(ListasChequeo!$C$3,MATCH($B77&amp;$C$8,ListasChequeo!$P$4:$P$299,0),MATCH(ResumenESTADO!I$11,ListasChequeo!$C$3:$J$3,0)-1),""))</f>
        <v/>
      </c>
      <c r="J77" s="138" t="s">
        <v>217</v>
      </c>
      <c r="K77" s="137" t="str">
        <f ca="1">IF(IFERROR(OFFSET(ListasChequeo!$C$3,MATCH($B77&amp;$C$8,ListasChequeo!$P$4:$P$299,0),MATCH(ResumenESTADO!K$11,ListasChequeo!$C$3:$J$3,0)-1),"")=0,"",IFERROR(OFFSET(ListasChequeo!$C$3,MATCH($B77&amp;$C$8,ListasChequeo!$P$4:$P$299,0),MATCH(ResumenESTADO!K$11,ListasChequeo!$C$3:$J$3,0)-1),""))</f>
        <v/>
      </c>
      <c r="L77" s="63"/>
      <c r="AH77" s="40">
        <v>66</v>
      </c>
    </row>
    <row r="78" spans="2:34" ht="82" customHeight="1">
      <c r="B78" s="130">
        <v>67</v>
      </c>
      <c r="C78" s="139" t="str">
        <f ca="1">IF(IFERROR(OFFSET(ListasChequeo!$C$3,MATCH($B78&amp;$C$8,ListasChequeo!$P$4:$P$299,0),MATCH(ResumenESTADO!C$11,ListasChequeo!$C$3:$J$3,0)-1),"")=0,"",IFERROR(OFFSET(ListasChequeo!$C$3,MATCH($B78&amp;$C$8,ListasChequeo!$P$4:$P$299,0),MATCH(ResumenESTADO!C$11,ListasChequeo!$C$3:$J$3,0)-1),""))</f>
        <v/>
      </c>
      <c r="D78" s="138"/>
      <c r="E78" s="137" t="str">
        <f ca="1">IF(IFERROR(OFFSET(ListasChequeo!$C$3,MATCH($B78&amp;$C$8,ListasChequeo!$P$4:$P$299,0),MATCH(ResumenESTADO!E$11,ListasChequeo!$C$3:$J$3,0)-1),"")=0,"",IFERROR(OFFSET(ListasChequeo!$C$3,MATCH($B78&amp;$C$8,ListasChequeo!$P$4:$P$299,0),MATCH(ResumenESTADO!E$11,ListasChequeo!$C$3:$J$3,0)-1),""))</f>
        <v/>
      </c>
      <c r="F78" s="138" t="s">
        <v>217</v>
      </c>
      <c r="G78" s="137" t="str">
        <f ca="1">IF(IFERROR(OFFSET(ListasChequeo!$C$3,MATCH($B78&amp;$C$8,ListasChequeo!$P$4:$P$299,0),MATCH(ResumenESTADO!G$11,ListasChequeo!$C$3:$J$3,0)-1),"")=0,"",IFERROR(OFFSET(ListasChequeo!$C$3,MATCH($B78&amp;$C$8,ListasChequeo!$P$4:$P$299,0),MATCH(ResumenESTADO!G$11,ListasChequeo!$C$3:$J$3,0)-1),""))</f>
        <v/>
      </c>
      <c r="H78" s="138" t="s">
        <v>217</v>
      </c>
      <c r="I78" s="137" t="str">
        <f ca="1">IF(IFERROR(OFFSET(ListasChequeo!$C$3,MATCH($B78&amp;$C$8,ListasChequeo!$P$4:$P$299,0),MATCH(ResumenESTADO!I$11,ListasChequeo!$C$3:$J$3,0)-1),"")=0,"",IFERROR(OFFSET(ListasChequeo!$C$3,MATCH($B78&amp;$C$8,ListasChequeo!$P$4:$P$299,0),MATCH(ResumenESTADO!I$11,ListasChequeo!$C$3:$J$3,0)-1),""))</f>
        <v/>
      </c>
      <c r="J78" s="138" t="s">
        <v>217</v>
      </c>
      <c r="K78" s="137" t="str">
        <f ca="1">IF(IFERROR(OFFSET(ListasChequeo!$C$3,MATCH($B78&amp;$C$8,ListasChequeo!$P$4:$P$299,0),MATCH(ResumenESTADO!K$11,ListasChequeo!$C$3:$J$3,0)-1),"")=0,"",IFERROR(OFFSET(ListasChequeo!$C$3,MATCH($B78&amp;$C$8,ListasChequeo!$P$4:$P$299,0),MATCH(ResumenESTADO!K$11,ListasChequeo!$C$3:$J$3,0)-1),""))</f>
        <v/>
      </c>
      <c r="L78" s="63"/>
      <c r="AH78" s="40">
        <v>67</v>
      </c>
    </row>
    <row r="79" spans="2:34" ht="82" customHeight="1">
      <c r="B79" s="130">
        <v>68</v>
      </c>
      <c r="C79" s="139" t="str">
        <f ca="1">IF(IFERROR(OFFSET(ListasChequeo!$C$3,MATCH($B79&amp;$C$8,ListasChequeo!$P$4:$P$299,0),MATCH(ResumenESTADO!C$11,ListasChequeo!$C$3:$J$3,0)-1),"")=0,"",IFERROR(OFFSET(ListasChequeo!$C$3,MATCH($B79&amp;$C$8,ListasChequeo!$P$4:$P$299,0),MATCH(ResumenESTADO!C$11,ListasChequeo!$C$3:$J$3,0)-1),""))</f>
        <v/>
      </c>
      <c r="D79" s="138"/>
      <c r="E79" s="137" t="str">
        <f ca="1">IF(IFERROR(OFFSET(ListasChequeo!$C$3,MATCH($B79&amp;$C$8,ListasChequeo!$P$4:$P$299,0),MATCH(ResumenESTADO!E$11,ListasChequeo!$C$3:$J$3,0)-1),"")=0,"",IFERROR(OFFSET(ListasChequeo!$C$3,MATCH($B79&amp;$C$8,ListasChequeo!$P$4:$P$299,0),MATCH(ResumenESTADO!E$11,ListasChequeo!$C$3:$J$3,0)-1),""))</f>
        <v/>
      </c>
      <c r="F79" s="138" t="s">
        <v>217</v>
      </c>
      <c r="G79" s="137" t="str">
        <f ca="1">IF(IFERROR(OFFSET(ListasChequeo!$C$3,MATCH($B79&amp;$C$8,ListasChequeo!$P$4:$P$299,0),MATCH(ResumenESTADO!G$11,ListasChequeo!$C$3:$J$3,0)-1),"")=0,"",IFERROR(OFFSET(ListasChequeo!$C$3,MATCH($B79&amp;$C$8,ListasChequeo!$P$4:$P$299,0),MATCH(ResumenESTADO!G$11,ListasChequeo!$C$3:$J$3,0)-1),""))</f>
        <v/>
      </c>
      <c r="H79" s="138" t="s">
        <v>217</v>
      </c>
      <c r="I79" s="137" t="str">
        <f ca="1">IF(IFERROR(OFFSET(ListasChequeo!$C$3,MATCH($B79&amp;$C$8,ListasChequeo!$P$4:$P$299,0),MATCH(ResumenESTADO!I$11,ListasChequeo!$C$3:$J$3,0)-1),"")=0,"",IFERROR(OFFSET(ListasChequeo!$C$3,MATCH($B79&amp;$C$8,ListasChequeo!$P$4:$P$299,0),MATCH(ResumenESTADO!I$11,ListasChequeo!$C$3:$J$3,0)-1),""))</f>
        <v/>
      </c>
      <c r="J79" s="138" t="s">
        <v>217</v>
      </c>
      <c r="K79" s="137" t="str">
        <f ca="1">IF(IFERROR(OFFSET(ListasChequeo!$C$3,MATCH($B79&amp;$C$8,ListasChequeo!$P$4:$P$299,0),MATCH(ResumenESTADO!K$11,ListasChequeo!$C$3:$J$3,0)-1),"")=0,"",IFERROR(OFFSET(ListasChequeo!$C$3,MATCH($B79&amp;$C$8,ListasChequeo!$P$4:$P$299,0),MATCH(ResumenESTADO!K$11,ListasChequeo!$C$3:$J$3,0)-1),""))</f>
        <v/>
      </c>
      <c r="L79" s="63"/>
      <c r="AH79" s="40">
        <v>68</v>
      </c>
    </row>
    <row r="80" spans="2:34" ht="82" customHeight="1">
      <c r="B80" s="130">
        <v>69</v>
      </c>
      <c r="C80" s="139" t="str">
        <f ca="1">IF(IFERROR(OFFSET(ListasChequeo!$C$3,MATCH($B80&amp;$C$8,ListasChequeo!$P$4:$P$299,0),MATCH(ResumenESTADO!C$11,ListasChequeo!$C$3:$J$3,0)-1),"")=0,"",IFERROR(OFFSET(ListasChequeo!$C$3,MATCH($B80&amp;$C$8,ListasChequeo!$P$4:$P$299,0),MATCH(ResumenESTADO!C$11,ListasChequeo!$C$3:$J$3,0)-1),""))</f>
        <v/>
      </c>
      <c r="D80" s="138"/>
      <c r="E80" s="137" t="str">
        <f ca="1">IF(IFERROR(OFFSET(ListasChequeo!$C$3,MATCH($B80&amp;$C$8,ListasChequeo!$P$4:$P$299,0),MATCH(ResumenESTADO!E$11,ListasChequeo!$C$3:$J$3,0)-1),"")=0,"",IFERROR(OFFSET(ListasChequeo!$C$3,MATCH($B80&amp;$C$8,ListasChequeo!$P$4:$P$299,0),MATCH(ResumenESTADO!E$11,ListasChequeo!$C$3:$J$3,0)-1),""))</f>
        <v/>
      </c>
      <c r="F80" s="138" t="s">
        <v>217</v>
      </c>
      <c r="G80" s="137" t="str">
        <f ca="1">IF(IFERROR(OFFSET(ListasChequeo!$C$3,MATCH($B80&amp;$C$8,ListasChequeo!$P$4:$P$299,0),MATCH(ResumenESTADO!G$11,ListasChequeo!$C$3:$J$3,0)-1),"")=0,"",IFERROR(OFFSET(ListasChequeo!$C$3,MATCH($B80&amp;$C$8,ListasChequeo!$P$4:$P$299,0),MATCH(ResumenESTADO!G$11,ListasChequeo!$C$3:$J$3,0)-1),""))</f>
        <v/>
      </c>
      <c r="H80" s="138" t="s">
        <v>217</v>
      </c>
      <c r="I80" s="137" t="str">
        <f ca="1">IF(IFERROR(OFFSET(ListasChequeo!$C$3,MATCH($B80&amp;$C$8,ListasChequeo!$P$4:$P$299,0),MATCH(ResumenESTADO!I$11,ListasChequeo!$C$3:$J$3,0)-1),"")=0,"",IFERROR(OFFSET(ListasChequeo!$C$3,MATCH($B80&amp;$C$8,ListasChequeo!$P$4:$P$299,0),MATCH(ResumenESTADO!I$11,ListasChequeo!$C$3:$J$3,0)-1),""))</f>
        <v/>
      </c>
      <c r="J80" s="138" t="s">
        <v>217</v>
      </c>
      <c r="K80" s="137" t="str">
        <f ca="1">IF(IFERROR(OFFSET(ListasChequeo!$C$3,MATCH($B80&amp;$C$8,ListasChequeo!$P$4:$P$299,0),MATCH(ResumenESTADO!K$11,ListasChequeo!$C$3:$J$3,0)-1),"")=0,"",IFERROR(OFFSET(ListasChequeo!$C$3,MATCH($B80&amp;$C$8,ListasChequeo!$P$4:$P$299,0),MATCH(ResumenESTADO!K$11,ListasChequeo!$C$3:$J$3,0)-1),""))</f>
        <v/>
      </c>
      <c r="L80" s="63"/>
      <c r="AH80" s="40">
        <v>69</v>
      </c>
    </row>
    <row r="81" spans="2:34" ht="82" customHeight="1">
      <c r="B81" s="130">
        <v>70</v>
      </c>
      <c r="C81" s="139" t="str">
        <f ca="1">IF(IFERROR(OFFSET(ListasChequeo!$C$3,MATCH($B81&amp;$C$8,ListasChequeo!$P$4:$P$299,0),MATCH(ResumenESTADO!C$11,ListasChequeo!$C$3:$J$3,0)-1),"")=0,"",IFERROR(OFFSET(ListasChequeo!$C$3,MATCH($B81&amp;$C$8,ListasChequeo!$P$4:$P$299,0),MATCH(ResumenESTADO!C$11,ListasChequeo!$C$3:$J$3,0)-1),""))</f>
        <v/>
      </c>
      <c r="D81" s="138"/>
      <c r="E81" s="137" t="str">
        <f ca="1">IF(IFERROR(OFFSET(ListasChequeo!$C$3,MATCH($B81&amp;$C$8,ListasChequeo!$P$4:$P$299,0),MATCH(ResumenESTADO!E$11,ListasChequeo!$C$3:$J$3,0)-1),"")=0,"",IFERROR(OFFSET(ListasChequeo!$C$3,MATCH($B81&amp;$C$8,ListasChequeo!$P$4:$P$299,0),MATCH(ResumenESTADO!E$11,ListasChequeo!$C$3:$J$3,0)-1),""))</f>
        <v/>
      </c>
      <c r="F81" s="138" t="s">
        <v>217</v>
      </c>
      <c r="G81" s="137" t="str">
        <f ca="1">IF(IFERROR(OFFSET(ListasChequeo!$C$3,MATCH($B81&amp;$C$8,ListasChequeo!$P$4:$P$299,0),MATCH(ResumenESTADO!G$11,ListasChequeo!$C$3:$J$3,0)-1),"")=0,"",IFERROR(OFFSET(ListasChequeo!$C$3,MATCH($B81&amp;$C$8,ListasChequeo!$P$4:$P$299,0),MATCH(ResumenESTADO!G$11,ListasChequeo!$C$3:$J$3,0)-1),""))</f>
        <v/>
      </c>
      <c r="H81" s="138" t="s">
        <v>217</v>
      </c>
      <c r="I81" s="137" t="str">
        <f ca="1">IF(IFERROR(OFFSET(ListasChequeo!$C$3,MATCH($B81&amp;$C$8,ListasChequeo!$P$4:$P$299,0),MATCH(ResumenESTADO!I$11,ListasChequeo!$C$3:$J$3,0)-1),"")=0,"",IFERROR(OFFSET(ListasChequeo!$C$3,MATCH($B81&amp;$C$8,ListasChequeo!$P$4:$P$299,0),MATCH(ResumenESTADO!I$11,ListasChequeo!$C$3:$J$3,0)-1),""))</f>
        <v/>
      </c>
      <c r="J81" s="138" t="s">
        <v>217</v>
      </c>
      <c r="K81" s="137" t="str">
        <f ca="1">IF(IFERROR(OFFSET(ListasChequeo!$C$3,MATCH($B81&amp;$C$8,ListasChequeo!$P$4:$P$299,0),MATCH(ResumenESTADO!K$11,ListasChequeo!$C$3:$J$3,0)-1),"")=0,"",IFERROR(OFFSET(ListasChequeo!$C$3,MATCH($B81&amp;$C$8,ListasChequeo!$P$4:$P$299,0),MATCH(ResumenESTADO!K$11,ListasChequeo!$C$3:$J$3,0)-1),""))</f>
        <v/>
      </c>
      <c r="L81" s="63"/>
      <c r="AH81" s="40">
        <v>70</v>
      </c>
    </row>
    <row r="82" spans="2:34" ht="82" customHeight="1">
      <c r="B82" s="130">
        <v>71</v>
      </c>
      <c r="C82" s="139" t="str">
        <f ca="1">IF(IFERROR(OFFSET(ListasChequeo!$C$3,MATCH($B82&amp;$C$8,ListasChequeo!$P$4:$P$299,0),MATCH(ResumenESTADO!C$11,ListasChequeo!$C$3:$J$3,0)-1),"")=0,"",IFERROR(OFFSET(ListasChequeo!$C$3,MATCH($B82&amp;$C$8,ListasChequeo!$P$4:$P$299,0),MATCH(ResumenESTADO!C$11,ListasChequeo!$C$3:$J$3,0)-1),""))</f>
        <v/>
      </c>
      <c r="D82" s="138"/>
      <c r="E82" s="137" t="str">
        <f ca="1">IF(IFERROR(OFFSET(ListasChequeo!$C$3,MATCH($B82&amp;$C$8,ListasChequeo!$P$4:$P$299,0),MATCH(ResumenESTADO!E$11,ListasChequeo!$C$3:$J$3,0)-1),"")=0,"",IFERROR(OFFSET(ListasChequeo!$C$3,MATCH($B82&amp;$C$8,ListasChequeo!$P$4:$P$299,0),MATCH(ResumenESTADO!E$11,ListasChequeo!$C$3:$J$3,0)-1),""))</f>
        <v/>
      </c>
      <c r="F82" s="138" t="s">
        <v>217</v>
      </c>
      <c r="G82" s="137" t="str">
        <f ca="1">IF(IFERROR(OFFSET(ListasChequeo!$C$3,MATCH($B82&amp;$C$8,ListasChequeo!$P$4:$P$299,0),MATCH(ResumenESTADO!G$11,ListasChequeo!$C$3:$J$3,0)-1),"")=0,"",IFERROR(OFFSET(ListasChequeo!$C$3,MATCH($B82&amp;$C$8,ListasChequeo!$P$4:$P$299,0),MATCH(ResumenESTADO!G$11,ListasChequeo!$C$3:$J$3,0)-1),""))</f>
        <v/>
      </c>
      <c r="H82" s="138" t="s">
        <v>217</v>
      </c>
      <c r="I82" s="137" t="str">
        <f ca="1">IF(IFERROR(OFFSET(ListasChequeo!$C$3,MATCH($B82&amp;$C$8,ListasChequeo!$P$4:$P$299,0),MATCH(ResumenESTADO!I$11,ListasChequeo!$C$3:$J$3,0)-1),"")=0,"",IFERROR(OFFSET(ListasChequeo!$C$3,MATCH($B82&amp;$C$8,ListasChequeo!$P$4:$P$299,0),MATCH(ResumenESTADO!I$11,ListasChequeo!$C$3:$J$3,0)-1),""))</f>
        <v/>
      </c>
      <c r="J82" s="138" t="s">
        <v>217</v>
      </c>
      <c r="K82" s="137" t="str">
        <f ca="1">IF(IFERROR(OFFSET(ListasChequeo!$C$3,MATCH($B82&amp;$C$8,ListasChequeo!$P$4:$P$299,0),MATCH(ResumenESTADO!K$11,ListasChequeo!$C$3:$J$3,0)-1),"")=0,"",IFERROR(OFFSET(ListasChequeo!$C$3,MATCH($B82&amp;$C$8,ListasChequeo!$P$4:$P$299,0),MATCH(ResumenESTADO!K$11,ListasChequeo!$C$3:$J$3,0)-1),""))</f>
        <v/>
      </c>
      <c r="L82" s="63"/>
      <c r="AH82" s="40">
        <v>71</v>
      </c>
    </row>
    <row r="83" spans="2:34" ht="82" customHeight="1">
      <c r="B83" s="130">
        <v>72</v>
      </c>
      <c r="C83" s="139" t="str">
        <f ca="1">IF(IFERROR(OFFSET(ListasChequeo!$C$3,MATCH($B83&amp;$C$8,ListasChequeo!$P$4:$P$299,0),MATCH(ResumenESTADO!C$11,ListasChequeo!$C$3:$J$3,0)-1),"")=0,"",IFERROR(OFFSET(ListasChequeo!$C$3,MATCH($B83&amp;$C$8,ListasChequeo!$P$4:$P$299,0),MATCH(ResumenESTADO!C$11,ListasChequeo!$C$3:$J$3,0)-1),""))</f>
        <v/>
      </c>
      <c r="D83" s="138"/>
      <c r="E83" s="137" t="str">
        <f ca="1">IF(IFERROR(OFFSET(ListasChequeo!$C$3,MATCH($B83&amp;$C$8,ListasChequeo!$P$4:$P$299,0),MATCH(ResumenESTADO!E$11,ListasChequeo!$C$3:$J$3,0)-1),"")=0,"",IFERROR(OFFSET(ListasChequeo!$C$3,MATCH($B83&amp;$C$8,ListasChequeo!$P$4:$P$299,0),MATCH(ResumenESTADO!E$11,ListasChequeo!$C$3:$J$3,0)-1),""))</f>
        <v/>
      </c>
      <c r="F83" s="138" t="s">
        <v>217</v>
      </c>
      <c r="G83" s="137" t="str">
        <f ca="1">IF(IFERROR(OFFSET(ListasChequeo!$C$3,MATCH($B83&amp;$C$8,ListasChequeo!$P$4:$P$299,0),MATCH(ResumenESTADO!G$11,ListasChequeo!$C$3:$J$3,0)-1),"")=0,"",IFERROR(OFFSET(ListasChequeo!$C$3,MATCH($B83&amp;$C$8,ListasChequeo!$P$4:$P$299,0),MATCH(ResumenESTADO!G$11,ListasChequeo!$C$3:$J$3,0)-1),""))</f>
        <v/>
      </c>
      <c r="H83" s="138" t="s">
        <v>217</v>
      </c>
      <c r="I83" s="137" t="str">
        <f ca="1">IF(IFERROR(OFFSET(ListasChequeo!$C$3,MATCH($B83&amp;$C$8,ListasChequeo!$P$4:$P$299,0),MATCH(ResumenESTADO!I$11,ListasChequeo!$C$3:$J$3,0)-1),"")=0,"",IFERROR(OFFSET(ListasChequeo!$C$3,MATCH($B83&amp;$C$8,ListasChequeo!$P$4:$P$299,0),MATCH(ResumenESTADO!I$11,ListasChequeo!$C$3:$J$3,0)-1),""))</f>
        <v/>
      </c>
      <c r="J83" s="138" t="s">
        <v>217</v>
      </c>
      <c r="K83" s="137" t="str">
        <f ca="1">IF(IFERROR(OFFSET(ListasChequeo!$C$3,MATCH($B83&amp;$C$8,ListasChequeo!$P$4:$P$299,0),MATCH(ResumenESTADO!K$11,ListasChequeo!$C$3:$J$3,0)-1),"")=0,"",IFERROR(OFFSET(ListasChequeo!$C$3,MATCH($B83&amp;$C$8,ListasChequeo!$P$4:$P$299,0),MATCH(ResumenESTADO!K$11,ListasChequeo!$C$3:$J$3,0)-1),""))</f>
        <v/>
      </c>
      <c r="L83" s="63"/>
      <c r="AH83" s="40">
        <v>72</v>
      </c>
    </row>
    <row r="84" spans="2:34" ht="82" customHeight="1">
      <c r="B84" s="130">
        <v>73</v>
      </c>
      <c r="C84" s="139" t="str">
        <f ca="1">IF(IFERROR(OFFSET(ListasChequeo!$C$3,MATCH($B84&amp;$C$8,ListasChequeo!$P$4:$P$299,0),MATCH(ResumenESTADO!C$11,ListasChequeo!$C$3:$J$3,0)-1),"")=0,"",IFERROR(OFFSET(ListasChequeo!$C$3,MATCH($B84&amp;$C$8,ListasChequeo!$P$4:$P$299,0),MATCH(ResumenESTADO!C$11,ListasChequeo!$C$3:$J$3,0)-1),""))</f>
        <v/>
      </c>
      <c r="D84" s="138"/>
      <c r="E84" s="137" t="str">
        <f ca="1">IF(IFERROR(OFFSET(ListasChequeo!$C$3,MATCH($B84&amp;$C$8,ListasChequeo!$P$4:$P$299,0),MATCH(ResumenESTADO!E$11,ListasChequeo!$C$3:$J$3,0)-1),"")=0,"",IFERROR(OFFSET(ListasChequeo!$C$3,MATCH($B84&amp;$C$8,ListasChequeo!$P$4:$P$299,0),MATCH(ResumenESTADO!E$11,ListasChequeo!$C$3:$J$3,0)-1),""))</f>
        <v/>
      </c>
      <c r="F84" s="138" t="s">
        <v>217</v>
      </c>
      <c r="G84" s="137" t="str">
        <f ca="1">IF(IFERROR(OFFSET(ListasChequeo!$C$3,MATCH($B84&amp;$C$8,ListasChequeo!$P$4:$P$299,0),MATCH(ResumenESTADO!G$11,ListasChequeo!$C$3:$J$3,0)-1),"")=0,"",IFERROR(OFFSET(ListasChequeo!$C$3,MATCH($B84&amp;$C$8,ListasChequeo!$P$4:$P$299,0),MATCH(ResumenESTADO!G$11,ListasChequeo!$C$3:$J$3,0)-1),""))</f>
        <v/>
      </c>
      <c r="H84" s="138" t="s">
        <v>217</v>
      </c>
      <c r="I84" s="137" t="str">
        <f ca="1">IF(IFERROR(OFFSET(ListasChequeo!$C$3,MATCH($B84&amp;$C$8,ListasChequeo!$P$4:$P$299,0),MATCH(ResumenESTADO!I$11,ListasChequeo!$C$3:$J$3,0)-1),"")=0,"",IFERROR(OFFSET(ListasChequeo!$C$3,MATCH($B84&amp;$C$8,ListasChequeo!$P$4:$P$299,0),MATCH(ResumenESTADO!I$11,ListasChequeo!$C$3:$J$3,0)-1),""))</f>
        <v/>
      </c>
      <c r="J84" s="138" t="s">
        <v>217</v>
      </c>
      <c r="K84" s="137" t="str">
        <f ca="1">IF(IFERROR(OFFSET(ListasChequeo!$C$3,MATCH($B84&amp;$C$8,ListasChequeo!$P$4:$P$299,0),MATCH(ResumenESTADO!K$11,ListasChequeo!$C$3:$J$3,0)-1),"")=0,"",IFERROR(OFFSET(ListasChequeo!$C$3,MATCH($B84&amp;$C$8,ListasChequeo!$P$4:$P$299,0),MATCH(ResumenESTADO!K$11,ListasChequeo!$C$3:$J$3,0)-1),""))</f>
        <v/>
      </c>
      <c r="L84" s="63"/>
      <c r="AH84" s="40">
        <v>73</v>
      </c>
    </row>
    <row r="85" spans="2:34" ht="82" customHeight="1">
      <c r="B85" s="130">
        <v>74</v>
      </c>
      <c r="C85" s="139" t="str">
        <f ca="1">IF(IFERROR(OFFSET(ListasChequeo!$C$3,MATCH($B85&amp;$C$8,ListasChequeo!$P$4:$P$299,0),MATCH(ResumenESTADO!C$11,ListasChequeo!$C$3:$J$3,0)-1),"")=0,"",IFERROR(OFFSET(ListasChequeo!$C$3,MATCH($B85&amp;$C$8,ListasChequeo!$P$4:$P$299,0),MATCH(ResumenESTADO!C$11,ListasChequeo!$C$3:$J$3,0)-1),""))</f>
        <v/>
      </c>
      <c r="D85" s="138"/>
      <c r="E85" s="137" t="str">
        <f ca="1">IF(IFERROR(OFFSET(ListasChequeo!$C$3,MATCH($B85&amp;$C$8,ListasChequeo!$P$4:$P$299,0),MATCH(ResumenESTADO!E$11,ListasChequeo!$C$3:$J$3,0)-1),"")=0,"",IFERROR(OFFSET(ListasChequeo!$C$3,MATCH($B85&amp;$C$8,ListasChequeo!$P$4:$P$299,0),MATCH(ResumenESTADO!E$11,ListasChequeo!$C$3:$J$3,0)-1),""))</f>
        <v/>
      </c>
      <c r="F85" s="138" t="s">
        <v>217</v>
      </c>
      <c r="G85" s="137" t="str">
        <f ca="1">IF(IFERROR(OFFSET(ListasChequeo!$C$3,MATCH($B85&amp;$C$8,ListasChequeo!$P$4:$P$299,0),MATCH(ResumenESTADO!G$11,ListasChequeo!$C$3:$J$3,0)-1),"")=0,"",IFERROR(OFFSET(ListasChequeo!$C$3,MATCH($B85&amp;$C$8,ListasChequeo!$P$4:$P$299,0),MATCH(ResumenESTADO!G$11,ListasChequeo!$C$3:$J$3,0)-1),""))</f>
        <v/>
      </c>
      <c r="H85" s="138" t="s">
        <v>217</v>
      </c>
      <c r="I85" s="137" t="str">
        <f ca="1">IF(IFERROR(OFFSET(ListasChequeo!$C$3,MATCH($B85&amp;$C$8,ListasChequeo!$P$4:$P$299,0),MATCH(ResumenESTADO!I$11,ListasChequeo!$C$3:$J$3,0)-1),"")=0,"",IFERROR(OFFSET(ListasChequeo!$C$3,MATCH($B85&amp;$C$8,ListasChequeo!$P$4:$P$299,0),MATCH(ResumenESTADO!I$11,ListasChequeo!$C$3:$J$3,0)-1),""))</f>
        <v/>
      </c>
      <c r="J85" s="138" t="s">
        <v>217</v>
      </c>
      <c r="K85" s="137" t="str">
        <f ca="1">IF(IFERROR(OFFSET(ListasChequeo!$C$3,MATCH($B85&amp;$C$8,ListasChequeo!$P$4:$P$299,0),MATCH(ResumenESTADO!K$11,ListasChequeo!$C$3:$J$3,0)-1),"")=0,"",IFERROR(OFFSET(ListasChequeo!$C$3,MATCH($B85&amp;$C$8,ListasChequeo!$P$4:$P$299,0),MATCH(ResumenESTADO!K$11,ListasChequeo!$C$3:$J$3,0)-1),""))</f>
        <v/>
      </c>
      <c r="L85" s="63"/>
      <c r="AH85" s="40">
        <v>74</v>
      </c>
    </row>
    <row r="86" spans="2:34" ht="82" customHeight="1">
      <c r="B86" s="130">
        <v>75</v>
      </c>
      <c r="C86" s="139" t="str">
        <f ca="1">IF(IFERROR(OFFSET(ListasChequeo!$C$3,MATCH($B86&amp;$C$8,ListasChequeo!$P$4:$P$299,0),MATCH(ResumenESTADO!C$11,ListasChequeo!$C$3:$J$3,0)-1),"")=0,"",IFERROR(OFFSET(ListasChequeo!$C$3,MATCH($B86&amp;$C$8,ListasChequeo!$P$4:$P$299,0),MATCH(ResumenESTADO!C$11,ListasChequeo!$C$3:$J$3,0)-1),""))</f>
        <v/>
      </c>
      <c r="D86" s="138"/>
      <c r="E86" s="137" t="str">
        <f ca="1">IF(IFERROR(OFFSET(ListasChequeo!$C$3,MATCH($B86&amp;$C$8,ListasChequeo!$P$4:$P$299,0),MATCH(ResumenESTADO!E$11,ListasChequeo!$C$3:$J$3,0)-1),"")=0,"",IFERROR(OFFSET(ListasChequeo!$C$3,MATCH($B86&amp;$C$8,ListasChequeo!$P$4:$P$299,0),MATCH(ResumenESTADO!E$11,ListasChequeo!$C$3:$J$3,0)-1),""))</f>
        <v/>
      </c>
      <c r="F86" s="138" t="s">
        <v>217</v>
      </c>
      <c r="G86" s="137" t="str">
        <f ca="1">IF(IFERROR(OFFSET(ListasChequeo!$C$3,MATCH($B86&amp;$C$8,ListasChequeo!$P$4:$P$299,0),MATCH(ResumenESTADO!G$11,ListasChequeo!$C$3:$J$3,0)-1),"")=0,"",IFERROR(OFFSET(ListasChequeo!$C$3,MATCH($B86&amp;$C$8,ListasChequeo!$P$4:$P$299,0),MATCH(ResumenESTADO!G$11,ListasChequeo!$C$3:$J$3,0)-1),""))</f>
        <v/>
      </c>
      <c r="H86" s="138" t="s">
        <v>217</v>
      </c>
      <c r="I86" s="137" t="str">
        <f ca="1">IF(IFERROR(OFFSET(ListasChequeo!$C$3,MATCH($B86&amp;$C$8,ListasChequeo!$P$4:$P$299,0),MATCH(ResumenESTADO!I$11,ListasChequeo!$C$3:$J$3,0)-1),"")=0,"",IFERROR(OFFSET(ListasChequeo!$C$3,MATCH($B86&amp;$C$8,ListasChequeo!$P$4:$P$299,0),MATCH(ResumenESTADO!I$11,ListasChequeo!$C$3:$J$3,0)-1),""))</f>
        <v/>
      </c>
      <c r="J86" s="138" t="s">
        <v>217</v>
      </c>
      <c r="K86" s="137" t="str">
        <f ca="1">IF(IFERROR(OFFSET(ListasChequeo!$C$3,MATCH($B86&amp;$C$8,ListasChequeo!$P$4:$P$299,0),MATCH(ResumenESTADO!K$11,ListasChequeo!$C$3:$J$3,0)-1),"")=0,"",IFERROR(OFFSET(ListasChequeo!$C$3,MATCH($B86&amp;$C$8,ListasChequeo!$P$4:$P$299,0),MATCH(ResumenESTADO!K$11,ListasChequeo!$C$3:$J$3,0)-1),""))</f>
        <v/>
      </c>
      <c r="L86" s="63"/>
      <c r="AH86" s="40">
        <v>75</v>
      </c>
    </row>
    <row r="87" spans="2:34" ht="82" customHeight="1">
      <c r="B87" s="130">
        <v>76</v>
      </c>
      <c r="C87" s="139" t="str">
        <f ca="1">IF(IFERROR(OFFSET(ListasChequeo!$C$3,MATCH($B87&amp;$C$8,ListasChequeo!$P$4:$P$299,0),MATCH(ResumenESTADO!C$11,ListasChequeo!$C$3:$J$3,0)-1),"")=0,"",IFERROR(OFFSET(ListasChequeo!$C$3,MATCH($B87&amp;$C$8,ListasChequeo!$P$4:$P$299,0),MATCH(ResumenESTADO!C$11,ListasChequeo!$C$3:$J$3,0)-1),""))</f>
        <v/>
      </c>
      <c r="D87" s="138"/>
      <c r="E87" s="137" t="str">
        <f ca="1">IF(IFERROR(OFFSET(ListasChequeo!$C$3,MATCH($B87&amp;$C$8,ListasChequeo!$P$4:$P$299,0),MATCH(ResumenESTADO!E$11,ListasChequeo!$C$3:$J$3,0)-1),"")=0,"",IFERROR(OFFSET(ListasChequeo!$C$3,MATCH($B87&amp;$C$8,ListasChequeo!$P$4:$P$299,0),MATCH(ResumenESTADO!E$11,ListasChequeo!$C$3:$J$3,0)-1),""))</f>
        <v/>
      </c>
      <c r="F87" s="138" t="s">
        <v>217</v>
      </c>
      <c r="G87" s="137" t="str">
        <f ca="1">IF(IFERROR(OFFSET(ListasChequeo!$C$3,MATCH($B87&amp;$C$8,ListasChequeo!$P$4:$P$299,0),MATCH(ResumenESTADO!G$11,ListasChequeo!$C$3:$J$3,0)-1),"")=0,"",IFERROR(OFFSET(ListasChequeo!$C$3,MATCH($B87&amp;$C$8,ListasChequeo!$P$4:$P$299,0),MATCH(ResumenESTADO!G$11,ListasChequeo!$C$3:$J$3,0)-1),""))</f>
        <v/>
      </c>
      <c r="H87" s="138" t="s">
        <v>217</v>
      </c>
      <c r="I87" s="137" t="str">
        <f ca="1">IF(IFERROR(OFFSET(ListasChequeo!$C$3,MATCH($B87&amp;$C$8,ListasChequeo!$P$4:$P$299,0),MATCH(ResumenESTADO!I$11,ListasChequeo!$C$3:$J$3,0)-1),"")=0,"",IFERROR(OFFSET(ListasChequeo!$C$3,MATCH($B87&amp;$C$8,ListasChequeo!$P$4:$P$299,0),MATCH(ResumenESTADO!I$11,ListasChequeo!$C$3:$J$3,0)-1),""))</f>
        <v/>
      </c>
      <c r="J87" s="138" t="s">
        <v>217</v>
      </c>
      <c r="K87" s="137" t="str">
        <f ca="1">IF(IFERROR(OFFSET(ListasChequeo!$C$3,MATCH($B87&amp;$C$8,ListasChequeo!$P$4:$P$299,0),MATCH(ResumenESTADO!K$11,ListasChequeo!$C$3:$J$3,0)-1),"")=0,"",IFERROR(OFFSET(ListasChequeo!$C$3,MATCH($B87&amp;$C$8,ListasChequeo!$P$4:$P$299,0),MATCH(ResumenESTADO!K$11,ListasChequeo!$C$3:$J$3,0)-1),""))</f>
        <v/>
      </c>
      <c r="L87" s="63"/>
      <c r="AH87" s="40">
        <v>76</v>
      </c>
    </row>
    <row r="88" spans="2:34" ht="82" customHeight="1">
      <c r="B88" s="130">
        <v>77</v>
      </c>
      <c r="C88" s="139" t="str">
        <f ca="1">IF(IFERROR(OFFSET(ListasChequeo!$C$3,MATCH($B88&amp;$C$8,ListasChequeo!$P$4:$P$299,0),MATCH(ResumenESTADO!C$11,ListasChequeo!$C$3:$J$3,0)-1),"")=0,"",IFERROR(OFFSET(ListasChequeo!$C$3,MATCH($B88&amp;$C$8,ListasChequeo!$P$4:$P$299,0),MATCH(ResumenESTADO!C$11,ListasChequeo!$C$3:$J$3,0)-1),""))</f>
        <v/>
      </c>
      <c r="D88" s="138"/>
      <c r="E88" s="137" t="str">
        <f ca="1">IF(IFERROR(OFFSET(ListasChequeo!$C$3,MATCH($B88&amp;$C$8,ListasChequeo!$P$4:$P$299,0),MATCH(ResumenESTADO!E$11,ListasChequeo!$C$3:$J$3,0)-1),"")=0,"",IFERROR(OFFSET(ListasChequeo!$C$3,MATCH($B88&amp;$C$8,ListasChequeo!$P$4:$P$299,0),MATCH(ResumenESTADO!E$11,ListasChequeo!$C$3:$J$3,0)-1),""))</f>
        <v/>
      </c>
      <c r="F88" s="138" t="s">
        <v>217</v>
      </c>
      <c r="G88" s="137" t="str">
        <f ca="1">IF(IFERROR(OFFSET(ListasChequeo!$C$3,MATCH($B88&amp;$C$8,ListasChequeo!$P$4:$P$299,0),MATCH(ResumenESTADO!G$11,ListasChequeo!$C$3:$J$3,0)-1),"")=0,"",IFERROR(OFFSET(ListasChequeo!$C$3,MATCH($B88&amp;$C$8,ListasChequeo!$P$4:$P$299,0),MATCH(ResumenESTADO!G$11,ListasChequeo!$C$3:$J$3,0)-1),""))</f>
        <v/>
      </c>
      <c r="H88" s="138" t="s">
        <v>217</v>
      </c>
      <c r="I88" s="137" t="str">
        <f ca="1">IF(IFERROR(OFFSET(ListasChequeo!$C$3,MATCH($B88&amp;$C$8,ListasChequeo!$P$4:$P$299,0),MATCH(ResumenESTADO!I$11,ListasChequeo!$C$3:$J$3,0)-1),"")=0,"",IFERROR(OFFSET(ListasChequeo!$C$3,MATCH($B88&amp;$C$8,ListasChequeo!$P$4:$P$299,0),MATCH(ResumenESTADO!I$11,ListasChequeo!$C$3:$J$3,0)-1),""))</f>
        <v/>
      </c>
      <c r="J88" s="138" t="s">
        <v>217</v>
      </c>
      <c r="K88" s="137" t="str">
        <f ca="1">IF(IFERROR(OFFSET(ListasChequeo!$C$3,MATCH($B88&amp;$C$8,ListasChequeo!$P$4:$P$299,0),MATCH(ResumenESTADO!K$11,ListasChequeo!$C$3:$J$3,0)-1),"")=0,"",IFERROR(OFFSET(ListasChequeo!$C$3,MATCH($B88&amp;$C$8,ListasChequeo!$P$4:$P$299,0),MATCH(ResumenESTADO!K$11,ListasChequeo!$C$3:$J$3,0)-1),""))</f>
        <v/>
      </c>
      <c r="L88" s="63"/>
      <c r="AH88" s="40">
        <v>77</v>
      </c>
    </row>
    <row r="89" spans="2:34" ht="82" customHeight="1">
      <c r="B89" s="130">
        <v>78</v>
      </c>
      <c r="C89" s="139" t="str">
        <f ca="1">IF(IFERROR(OFFSET(ListasChequeo!$C$3,MATCH($B89&amp;$C$8,ListasChequeo!$P$4:$P$299,0),MATCH(ResumenESTADO!C$11,ListasChequeo!$C$3:$J$3,0)-1),"")=0,"",IFERROR(OFFSET(ListasChequeo!$C$3,MATCH($B89&amp;$C$8,ListasChequeo!$P$4:$P$299,0),MATCH(ResumenESTADO!C$11,ListasChequeo!$C$3:$J$3,0)-1),""))</f>
        <v/>
      </c>
      <c r="D89" s="138"/>
      <c r="E89" s="137" t="str">
        <f ca="1">IF(IFERROR(OFFSET(ListasChequeo!$C$3,MATCH($B89&amp;$C$8,ListasChequeo!$P$4:$P$299,0),MATCH(ResumenESTADO!E$11,ListasChequeo!$C$3:$J$3,0)-1),"")=0,"",IFERROR(OFFSET(ListasChequeo!$C$3,MATCH($B89&amp;$C$8,ListasChequeo!$P$4:$P$299,0),MATCH(ResumenESTADO!E$11,ListasChequeo!$C$3:$J$3,0)-1),""))</f>
        <v/>
      </c>
      <c r="F89" s="138" t="s">
        <v>217</v>
      </c>
      <c r="G89" s="137" t="str">
        <f ca="1">IF(IFERROR(OFFSET(ListasChequeo!$C$3,MATCH($B89&amp;$C$8,ListasChequeo!$P$4:$P$299,0),MATCH(ResumenESTADO!G$11,ListasChequeo!$C$3:$J$3,0)-1),"")=0,"",IFERROR(OFFSET(ListasChequeo!$C$3,MATCH($B89&amp;$C$8,ListasChequeo!$P$4:$P$299,0),MATCH(ResumenESTADO!G$11,ListasChequeo!$C$3:$J$3,0)-1),""))</f>
        <v/>
      </c>
      <c r="H89" s="138" t="s">
        <v>217</v>
      </c>
      <c r="I89" s="137" t="str">
        <f ca="1">IF(IFERROR(OFFSET(ListasChequeo!$C$3,MATCH($B89&amp;$C$8,ListasChequeo!$P$4:$P$299,0),MATCH(ResumenESTADO!I$11,ListasChequeo!$C$3:$J$3,0)-1),"")=0,"",IFERROR(OFFSET(ListasChequeo!$C$3,MATCH($B89&amp;$C$8,ListasChequeo!$P$4:$P$299,0),MATCH(ResumenESTADO!I$11,ListasChequeo!$C$3:$J$3,0)-1),""))</f>
        <v/>
      </c>
      <c r="J89" s="138" t="s">
        <v>217</v>
      </c>
      <c r="K89" s="137" t="str">
        <f ca="1">IF(IFERROR(OFFSET(ListasChequeo!$C$3,MATCH($B89&amp;$C$8,ListasChequeo!$P$4:$P$299,0),MATCH(ResumenESTADO!K$11,ListasChequeo!$C$3:$J$3,0)-1),"")=0,"",IFERROR(OFFSET(ListasChequeo!$C$3,MATCH($B89&amp;$C$8,ListasChequeo!$P$4:$P$299,0),MATCH(ResumenESTADO!K$11,ListasChequeo!$C$3:$J$3,0)-1),""))</f>
        <v/>
      </c>
      <c r="L89" s="63"/>
      <c r="AH89" s="40">
        <v>78</v>
      </c>
    </row>
    <row r="90" spans="2:34" ht="82" customHeight="1">
      <c r="B90" s="130">
        <v>79</v>
      </c>
      <c r="C90" s="139" t="str">
        <f ca="1">IF(IFERROR(OFFSET(ListasChequeo!$C$3,MATCH($B90&amp;$C$8,ListasChequeo!$P$4:$P$299,0),MATCH(ResumenESTADO!C$11,ListasChequeo!$C$3:$J$3,0)-1),"")=0,"",IFERROR(OFFSET(ListasChequeo!$C$3,MATCH($B90&amp;$C$8,ListasChequeo!$P$4:$P$299,0),MATCH(ResumenESTADO!C$11,ListasChequeo!$C$3:$J$3,0)-1),""))</f>
        <v/>
      </c>
      <c r="D90" s="138"/>
      <c r="E90" s="137" t="str">
        <f ca="1">IF(IFERROR(OFFSET(ListasChequeo!$C$3,MATCH($B90&amp;$C$8,ListasChequeo!$P$4:$P$299,0),MATCH(ResumenESTADO!E$11,ListasChequeo!$C$3:$J$3,0)-1),"")=0,"",IFERROR(OFFSET(ListasChequeo!$C$3,MATCH($B90&amp;$C$8,ListasChequeo!$P$4:$P$299,0),MATCH(ResumenESTADO!E$11,ListasChequeo!$C$3:$J$3,0)-1),""))</f>
        <v/>
      </c>
      <c r="F90" s="138" t="s">
        <v>217</v>
      </c>
      <c r="G90" s="137" t="str">
        <f ca="1">IF(IFERROR(OFFSET(ListasChequeo!$C$3,MATCH($B90&amp;$C$8,ListasChequeo!$P$4:$P$299,0),MATCH(ResumenESTADO!G$11,ListasChequeo!$C$3:$J$3,0)-1),"")=0,"",IFERROR(OFFSET(ListasChequeo!$C$3,MATCH($B90&amp;$C$8,ListasChequeo!$P$4:$P$299,0),MATCH(ResumenESTADO!G$11,ListasChequeo!$C$3:$J$3,0)-1),""))</f>
        <v/>
      </c>
      <c r="H90" s="138" t="s">
        <v>217</v>
      </c>
      <c r="I90" s="137" t="str">
        <f ca="1">IF(IFERROR(OFFSET(ListasChequeo!$C$3,MATCH($B90&amp;$C$8,ListasChequeo!$P$4:$P$299,0),MATCH(ResumenESTADO!I$11,ListasChequeo!$C$3:$J$3,0)-1),"")=0,"",IFERROR(OFFSET(ListasChequeo!$C$3,MATCH($B90&amp;$C$8,ListasChequeo!$P$4:$P$299,0),MATCH(ResumenESTADO!I$11,ListasChequeo!$C$3:$J$3,0)-1),""))</f>
        <v/>
      </c>
      <c r="J90" s="138" t="s">
        <v>217</v>
      </c>
      <c r="K90" s="137" t="str">
        <f ca="1">IF(IFERROR(OFFSET(ListasChequeo!$C$3,MATCH($B90&amp;$C$8,ListasChequeo!$P$4:$P$299,0),MATCH(ResumenESTADO!K$11,ListasChequeo!$C$3:$J$3,0)-1),"")=0,"",IFERROR(OFFSET(ListasChequeo!$C$3,MATCH($B90&amp;$C$8,ListasChequeo!$P$4:$P$299,0),MATCH(ResumenESTADO!K$11,ListasChequeo!$C$3:$J$3,0)-1),""))</f>
        <v/>
      </c>
      <c r="L90" s="63"/>
      <c r="AH90" s="40">
        <v>79</v>
      </c>
    </row>
    <row r="91" spans="2:34" ht="82" customHeight="1">
      <c r="B91" s="130">
        <v>80</v>
      </c>
      <c r="C91" s="139" t="str">
        <f ca="1">IF(IFERROR(OFFSET(ListasChequeo!$C$3,MATCH($B91&amp;$C$8,ListasChequeo!$P$4:$P$299,0),MATCH(ResumenESTADO!C$11,ListasChequeo!$C$3:$J$3,0)-1),"")=0,"",IFERROR(OFFSET(ListasChequeo!$C$3,MATCH($B91&amp;$C$8,ListasChequeo!$P$4:$P$299,0),MATCH(ResumenESTADO!C$11,ListasChequeo!$C$3:$J$3,0)-1),""))</f>
        <v/>
      </c>
      <c r="D91" s="138"/>
      <c r="E91" s="137" t="str">
        <f ca="1">IF(IFERROR(OFFSET(ListasChequeo!$C$3,MATCH($B91&amp;$C$8,ListasChequeo!$P$4:$P$299,0),MATCH(ResumenESTADO!E$11,ListasChequeo!$C$3:$J$3,0)-1),"")=0,"",IFERROR(OFFSET(ListasChequeo!$C$3,MATCH($B91&amp;$C$8,ListasChequeo!$P$4:$P$299,0),MATCH(ResumenESTADO!E$11,ListasChequeo!$C$3:$J$3,0)-1),""))</f>
        <v/>
      </c>
      <c r="F91" s="138" t="s">
        <v>217</v>
      </c>
      <c r="G91" s="137" t="str">
        <f ca="1">IF(IFERROR(OFFSET(ListasChequeo!$C$3,MATCH($B91&amp;$C$8,ListasChequeo!$P$4:$P$299,0),MATCH(ResumenESTADO!G$11,ListasChequeo!$C$3:$J$3,0)-1),"")=0,"",IFERROR(OFFSET(ListasChequeo!$C$3,MATCH($B91&amp;$C$8,ListasChequeo!$P$4:$P$299,0),MATCH(ResumenESTADO!G$11,ListasChequeo!$C$3:$J$3,0)-1),""))</f>
        <v/>
      </c>
      <c r="H91" s="138" t="s">
        <v>217</v>
      </c>
      <c r="I91" s="137" t="str">
        <f ca="1">IF(IFERROR(OFFSET(ListasChequeo!$C$3,MATCH($B91&amp;$C$8,ListasChequeo!$P$4:$P$299,0),MATCH(ResumenESTADO!I$11,ListasChequeo!$C$3:$J$3,0)-1),"")=0,"",IFERROR(OFFSET(ListasChequeo!$C$3,MATCH($B91&amp;$C$8,ListasChequeo!$P$4:$P$299,0),MATCH(ResumenESTADO!I$11,ListasChequeo!$C$3:$J$3,0)-1),""))</f>
        <v/>
      </c>
      <c r="J91" s="138" t="s">
        <v>217</v>
      </c>
      <c r="K91" s="137" t="str">
        <f ca="1">IF(IFERROR(OFFSET(ListasChequeo!$C$3,MATCH($B91&amp;$C$8,ListasChequeo!$P$4:$P$299,0),MATCH(ResumenESTADO!K$11,ListasChequeo!$C$3:$J$3,0)-1),"")=0,"",IFERROR(OFFSET(ListasChequeo!$C$3,MATCH($B91&amp;$C$8,ListasChequeo!$P$4:$P$299,0),MATCH(ResumenESTADO!K$11,ListasChequeo!$C$3:$J$3,0)-1),""))</f>
        <v/>
      </c>
      <c r="L91" s="63"/>
      <c r="AH91" s="40">
        <v>80</v>
      </c>
    </row>
    <row r="92" spans="2:34" ht="82" customHeight="1">
      <c r="B92" s="130">
        <v>81</v>
      </c>
      <c r="C92" s="139" t="str">
        <f ca="1">IF(IFERROR(OFFSET(ListasChequeo!$C$3,MATCH($B92&amp;$C$8,ListasChequeo!$P$4:$P$299,0),MATCH(ResumenESTADO!C$11,ListasChequeo!$C$3:$J$3,0)-1),"")=0,"",IFERROR(OFFSET(ListasChequeo!$C$3,MATCH($B92&amp;$C$8,ListasChequeo!$P$4:$P$299,0),MATCH(ResumenESTADO!C$11,ListasChequeo!$C$3:$J$3,0)-1),""))</f>
        <v/>
      </c>
      <c r="D92" s="138"/>
      <c r="E92" s="137" t="str">
        <f ca="1">IF(IFERROR(OFFSET(ListasChequeo!$C$3,MATCH($B92&amp;$C$8,ListasChequeo!$P$4:$P$299,0),MATCH(ResumenESTADO!E$11,ListasChequeo!$C$3:$J$3,0)-1),"")=0,"",IFERROR(OFFSET(ListasChequeo!$C$3,MATCH($B92&amp;$C$8,ListasChequeo!$P$4:$P$299,0),MATCH(ResumenESTADO!E$11,ListasChequeo!$C$3:$J$3,0)-1),""))</f>
        <v/>
      </c>
      <c r="F92" s="138" t="s">
        <v>217</v>
      </c>
      <c r="G92" s="137" t="str">
        <f ca="1">IF(IFERROR(OFFSET(ListasChequeo!$C$3,MATCH($B92&amp;$C$8,ListasChequeo!$P$4:$P$299,0),MATCH(ResumenESTADO!G$11,ListasChequeo!$C$3:$J$3,0)-1),"")=0,"",IFERROR(OFFSET(ListasChequeo!$C$3,MATCH($B92&amp;$C$8,ListasChequeo!$P$4:$P$299,0),MATCH(ResumenESTADO!G$11,ListasChequeo!$C$3:$J$3,0)-1),""))</f>
        <v/>
      </c>
      <c r="H92" s="138" t="s">
        <v>217</v>
      </c>
      <c r="I92" s="137" t="str">
        <f ca="1">IF(IFERROR(OFFSET(ListasChequeo!$C$3,MATCH($B92&amp;$C$8,ListasChequeo!$P$4:$P$299,0),MATCH(ResumenESTADO!I$11,ListasChequeo!$C$3:$J$3,0)-1),"")=0,"",IFERROR(OFFSET(ListasChequeo!$C$3,MATCH($B92&amp;$C$8,ListasChequeo!$P$4:$P$299,0),MATCH(ResumenESTADO!I$11,ListasChequeo!$C$3:$J$3,0)-1),""))</f>
        <v/>
      </c>
      <c r="J92" s="138" t="s">
        <v>217</v>
      </c>
      <c r="K92" s="137" t="str">
        <f ca="1">IF(IFERROR(OFFSET(ListasChequeo!$C$3,MATCH($B92&amp;$C$8,ListasChequeo!$P$4:$P$299,0),MATCH(ResumenESTADO!K$11,ListasChequeo!$C$3:$J$3,0)-1),"")=0,"",IFERROR(OFFSET(ListasChequeo!$C$3,MATCH($B92&amp;$C$8,ListasChequeo!$P$4:$P$299,0),MATCH(ResumenESTADO!K$11,ListasChequeo!$C$3:$J$3,0)-1),""))</f>
        <v/>
      </c>
      <c r="L92" s="63"/>
      <c r="AH92" s="40">
        <v>81</v>
      </c>
    </row>
    <row r="93" spans="2:34" ht="82" customHeight="1">
      <c r="B93" s="130">
        <v>82</v>
      </c>
      <c r="C93" s="139" t="str">
        <f ca="1">IF(IFERROR(OFFSET(ListasChequeo!$C$3,MATCH($B93&amp;$C$8,ListasChequeo!$P$4:$P$299,0),MATCH(ResumenESTADO!C$11,ListasChequeo!$C$3:$J$3,0)-1),"")=0,"",IFERROR(OFFSET(ListasChequeo!$C$3,MATCH($B93&amp;$C$8,ListasChequeo!$P$4:$P$299,0),MATCH(ResumenESTADO!C$11,ListasChequeo!$C$3:$J$3,0)-1),""))</f>
        <v/>
      </c>
      <c r="D93" s="138"/>
      <c r="E93" s="137" t="str">
        <f ca="1">IF(IFERROR(OFFSET(ListasChequeo!$C$3,MATCH($B93&amp;$C$8,ListasChequeo!$P$4:$P$299,0),MATCH(ResumenESTADO!E$11,ListasChequeo!$C$3:$J$3,0)-1),"")=0,"",IFERROR(OFFSET(ListasChequeo!$C$3,MATCH($B93&amp;$C$8,ListasChequeo!$P$4:$P$299,0),MATCH(ResumenESTADO!E$11,ListasChequeo!$C$3:$J$3,0)-1),""))</f>
        <v/>
      </c>
      <c r="F93" s="138" t="s">
        <v>217</v>
      </c>
      <c r="G93" s="137" t="str">
        <f ca="1">IF(IFERROR(OFFSET(ListasChequeo!$C$3,MATCH($B93&amp;$C$8,ListasChequeo!$P$4:$P$299,0),MATCH(ResumenESTADO!G$11,ListasChequeo!$C$3:$J$3,0)-1),"")=0,"",IFERROR(OFFSET(ListasChequeo!$C$3,MATCH($B93&amp;$C$8,ListasChequeo!$P$4:$P$299,0),MATCH(ResumenESTADO!G$11,ListasChequeo!$C$3:$J$3,0)-1),""))</f>
        <v/>
      </c>
      <c r="H93" s="138" t="s">
        <v>217</v>
      </c>
      <c r="I93" s="137" t="str">
        <f ca="1">IF(IFERROR(OFFSET(ListasChequeo!$C$3,MATCH($B93&amp;$C$8,ListasChequeo!$P$4:$P$299,0),MATCH(ResumenESTADO!I$11,ListasChequeo!$C$3:$J$3,0)-1),"")=0,"",IFERROR(OFFSET(ListasChequeo!$C$3,MATCH($B93&amp;$C$8,ListasChequeo!$P$4:$P$299,0),MATCH(ResumenESTADO!I$11,ListasChequeo!$C$3:$J$3,0)-1),""))</f>
        <v/>
      </c>
      <c r="J93" s="138" t="s">
        <v>217</v>
      </c>
      <c r="K93" s="137" t="str">
        <f ca="1">IF(IFERROR(OFFSET(ListasChequeo!$C$3,MATCH($B93&amp;$C$8,ListasChequeo!$P$4:$P$299,0),MATCH(ResumenESTADO!K$11,ListasChequeo!$C$3:$J$3,0)-1),"")=0,"",IFERROR(OFFSET(ListasChequeo!$C$3,MATCH($B93&amp;$C$8,ListasChequeo!$P$4:$P$299,0),MATCH(ResumenESTADO!K$11,ListasChequeo!$C$3:$J$3,0)-1),""))</f>
        <v/>
      </c>
      <c r="L93" s="63"/>
      <c r="AH93" s="40">
        <v>82</v>
      </c>
    </row>
    <row r="94" spans="2:34" ht="82" customHeight="1">
      <c r="B94" s="130">
        <v>83</v>
      </c>
      <c r="C94" s="139" t="str">
        <f ca="1">IF(IFERROR(OFFSET(ListasChequeo!$C$3,MATCH($B94&amp;$C$8,ListasChequeo!$P$4:$P$299,0),MATCH(ResumenESTADO!C$11,ListasChequeo!$C$3:$J$3,0)-1),"")=0,"",IFERROR(OFFSET(ListasChequeo!$C$3,MATCH($B94&amp;$C$8,ListasChequeo!$P$4:$P$299,0),MATCH(ResumenESTADO!C$11,ListasChequeo!$C$3:$J$3,0)-1),""))</f>
        <v/>
      </c>
      <c r="D94" s="138"/>
      <c r="E94" s="137" t="str">
        <f ca="1">IF(IFERROR(OFFSET(ListasChequeo!$C$3,MATCH($B94&amp;$C$8,ListasChequeo!$P$4:$P$299,0),MATCH(ResumenESTADO!E$11,ListasChequeo!$C$3:$J$3,0)-1),"")=0,"",IFERROR(OFFSET(ListasChequeo!$C$3,MATCH($B94&amp;$C$8,ListasChequeo!$P$4:$P$299,0),MATCH(ResumenESTADO!E$11,ListasChequeo!$C$3:$J$3,0)-1),""))</f>
        <v/>
      </c>
      <c r="F94" s="138" t="s">
        <v>217</v>
      </c>
      <c r="G94" s="137" t="str">
        <f ca="1">IF(IFERROR(OFFSET(ListasChequeo!$C$3,MATCH($B94&amp;$C$8,ListasChequeo!$P$4:$P$299,0),MATCH(ResumenESTADO!G$11,ListasChequeo!$C$3:$J$3,0)-1),"")=0,"",IFERROR(OFFSET(ListasChequeo!$C$3,MATCH($B94&amp;$C$8,ListasChequeo!$P$4:$P$299,0),MATCH(ResumenESTADO!G$11,ListasChequeo!$C$3:$J$3,0)-1),""))</f>
        <v/>
      </c>
      <c r="H94" s="138" t="s">
        <v>217</v>
      </c>
      <c r="I94" s="137" t="str">
        <f ca="1">IF(IFERROR(OFFSET(ListasChequeo!$C$3,MATCH($B94&amp;$C$8,ListasChequeo!$P$4:$P$299,0),MATCH(ResumenESTADO!I$11,ListasChequeo!$C$3:$J$3,0)-1),"")=0,"",IFERROR(OFFSET(ListasChequeo!$C$3,MATCH($B94&amp;$C$8,ListasChequeo!$P$4:$P$299,0),MATCH(ResumenESTADO!I$11,ListasChequeo!$C$3:$J$3,0)-1),""))</f>
        <v/>
      </c>
      <c r="J94" s="138" t="s">
        <v>217</v>
      </c>
      <c r="K94" s="137" t="str">
        <f ca="1">IF(IFERROR(OFFSET(ListasChequeo!$C$3,MATCH($B94&amp;$C$8,ListasChequeo!$P$4:$P$299,0),MATCH(ResumenESTADO!K$11,ListasChequeo!$C$3:$J$3,0)-1),"")=0,"",IFERROR(OFFSET(ListasChequeo!$C$3,MATCH($B94&amp;$C$8,ListasChequeo!$P$4:$P$299,0),MATCH(ResumenESTADO!K$11,ListasChequeo!$C$3:$J$3,0)-1),""))</f>
        <v/>
      </c>
      <c r="L94" s="63"/>
      <c r="AH94" s="40">
        <v>83</v>
      </c>
    </row>
    <row r="95" spans="2:34" ht="82" customHeight="1">
      <c r="B95" s="130">
        <v>84</v>
      </c>
      <c r="C95" s="139" t="str">
        <f ca="1">IF(IFERROR(OFFSET(ListasChequeo!$C$3,MATCH($B95&amp;$C$8,ListasChequeo!$P$4:$P$299,0),MATCH(ResumenESTADO!C$11,ListasChequeo!$C$3:$J$3,0)-1),"")=0,"",IFERROR(OFFSET(ListasChequeo!$C$3,MATCH($B95&amp;$C$8,ListasChequeo!$P$4:$P$299,0),MATCH(ResumenESTADO!C$11,ListasChequeo!$C$3:$J$3,0)-1),""))</f>
        <v/>
      </c>
      <c r="D95" s="138"/>
      <c r="E95" s="137" t="str">
        <f ca="1">IF(IFERROR(OFFSET(ListasChequeo!$C$3,MATCH($B95&amp;$C$8,ListasChequeo!$P$4:$P$299,0),MATCH(ResumenESTADO!E$11,ListasChequeo!$C$3:$J$3,0)-1),"")=0,"",IFERROR(OFFSET(ListasChequeo!$C$3,MATCH($B95&amp;$C$8,ListasChequeo!$P$4:$P$299,0),MATCH(ResumenESTADO!E$11,ListasChequeo!$C$3:$J$3,0)-1),""))</f>
        <v/>
      </c>
      <c r="F95" s="138" t="s">
        <v>217</v>
      </c>
      <c r="G95" s="137" t="str">
        <f ca="1">IF(IFERROR(OFFSET(ListasChequeo!$C$3,MATCH($B95&amp;$C$8,ListasChequeo!$P$4:$P$299,0),MATCH(ResumenESTADO!G$11,ListasChequeo!$C$3:$J$3,0)-1),"")=0,"",IFERROR(OFFSET(ListasChequeo!$C$3,MATCH($B95&amp;$C$8,ListasChequeo!$P$4:$P$299,0),MATCH(ResumenESTADO!G$11,ListasChequeo!$C$3:$J$3,0)-1),""))</f>
        <v/>
      </c>
      <c r="H95" s="138" t="s">
        <v>217</v>
      </c>
      <c r="I95" s="137" t="str">
        <f ca="1">IF(IFERROR(OFFSET(ListasChequeo!$C$3,MATCH($B95&amp;$C$8,ListasChequeo!$P$4:$P$299,0),MATCH(ResumenESTADO!I$11,ListasChequeo!$C$3:$J$3,0)-1),"")=0,"",IFERROR(OFFSET(ListasChequeo!$C$3,MATCH($B95&amp;$C$8,ListasChequeo!$P$4:$P$299,0),MATCH(ResumenESTADO!I$11,ListasChequeo!$C$3:$J$3,0)-1),""))</f>
        <v/>
      </c>
      <c r="J95" s="138" t="s">
        <v>217</v>
      </c>
      <c r="K95" s="137" t="str">
        <f ca="1">IF(IFERROR(OFFSET(ListasChequeo!$C$3,MATCH($B95&amp;$C$8,ListasChequeo!$P$4:$P$299,0),MATCH(ResumenESTADO!K$11,ListasChequeo!$C$3:$J$3,0)-1),"")=0,"",IFERROR(OFFSET(ListasChequeo!$C$3,MATCH($B95&amp;$C$8,ListasChequeo!$P$4:$P$299,0),MATCH(ResumenESTADO!K$11,ListasChequeo!$C$3:$J$3,0)-1),""))</f>
        <v/>
      </c>
      <c r="L95" s="63"/>
      <c r="AH95" s="40">
        <v>84</v>
      </c>
    </row>
    <row r="96" spans="2:34" ht="82" customHeight="1">
      <c r="B96" s="130">
        <v>85</v>
      </c>
      <c r="C96" s="139" t="str">
        <f ca="1">IF(IFERROR(OFFSET(ListasChequeo!$C$3,MATCH($B96&amp;$C$8,ListasChequeo!$P$4:$P$299,0),MATCH(ResumenESTADO!C$11,ListasChequeo!$C$3:$J$3,0)-1),"")=0,"",IFERROR(OFFSET(ListasChequeo!$C$3,MATCH($B96&amp;$C$8,ListasChequeo!$P$4:$P$299,0),MATCH(ResumenESTADO!C$11,ListasChequeo!$C$3:$J$3,0)-1),""))</f>
        <v/>
      </c>
      <c r="D96" s="138"/>
      <c r="E96" s="137" t="str">
        <f ca="1">IF(IFERROR(OFFSET(ListasChequeo!$C$3,MATCH($B96&amp;$C$8,ListasChequeo!$P$4:$P$299,0),MATCH(ResumenESTADO!E$11,ListasChequeo!$C$3:$J$3,0)-1),"")=0,"",IFERROR(OFFSET(ListasChequeo!$C$3,MATCH($B96&amp;$C$8,ListasChequeo!$P$4:$P$299,0),MATCH(ResumenESTADO!E$11,ListasChequeo!$C$3:$J$3,0)-1),""))</f>
        <v/>
      </c>
      <c r="F96" s="138" t="s">
        <v>217</v>
      </c>
      <c r="G96" s="137" t="str">
        <f ca="1">IF(IFERROR(OFFSET(ListasChequeo!$C$3,MATCH($B96&amp;$C$8,ListasChequeo!$P$4:$P$299,0),MATCH(ResumenESTADO!G$11,ListasChequeo!$C$3:$J$3,0)-1),"")=0,"",IFERROR(OFFSET(ListasChequeo!$C$3,MATCH($B96&amp;$C$8,ListasChequeo!$P$4:$P$299,0),MATCH(ResumenESTADO!G$11,ListasChequeo!$C$3:$J$3,0)-1),""))</f>
        <v/>
      </c>
      <c r="H96" s="138" t="s">
        <v>217</v>
      </c>
      <c r="I96" s="137" t="str">
        <f ca="1">IF(IFERROR(OFFSET(ListasChequeo!$C$3,MATCH($B96&amp;$C$8,ListasChequeo!$P$4:$P$299,0),MATCH(ResumenESTADO!I$11,ListasChequeo!$C$3:$J$3,0)-1),"")=0,"",IFERROR(OFFSET(ListasChequeo!$C$3,MATCH($B96&amp;$C$8,ListasChequeo!$P$4:$P$299,0),MATCH(ResumenESTADO!I$11,ListasChequeo!$C$3:$J$3,0)-1),""))</f>
        <v/>
      </c>
      <c r="J96" s="138" t="s">
        <v>217</v>
      </c>
      <c r="K96" s="137" t="str">
        <f ca="1">IF(IFERROR(OFFSET(ListasChequeo!$C$3,MATCH($B96&amp;$C$8,ListasChequeo!$P$4:$P$299,0),MATCH(ResumenESTADO!K$11,ListasChequeo!$C$3:$J$3,0)-1),"")=0,"",IFERROR(OFFSET(ListasChequeo!$C$3,MATCH($B96&amp;$C$8,ListasChequeo!$P$4:$P$299,0),MATCH(ResumenESTADO!K$11,ListasChequeo!$C$3:$J$3,0)-1),""))</f>
        <v/>
      </c>
      <c r="L96" s="63"/>
      <c r="AH96" s="40">
        <v>85</v>
      </c>
    </row>
    <row r="97" spans="2:34" ht="82" customHeight="1">
      <c r="B97" s="130">
        <v>86</v>
      </c>
      <c r="C97" s="139" t="str">
        <f ca="1">IF(IFERROR(OFFSET(ListasChequeo!$C$3,MATCH($B97&amp;$C$8,ListasChequeo!$P$4:$P$299,0),MATCH(ResumenESTADO!C$11,ListasChequeo!$C$3:$J$3,0)-1),"")=0,"",IFERROR(OFFSET(ListasChequeo!$C$3,MATCH($B97&amp;$C$8,ListasChequeo!$P$4:$P$299,0),MATCH(ResumenESTADO!C$11,ListasChequeo!$C$3:$J$3,0)-1),""))</f>
        <v/>
      </c>
      <c r="D97" s="138"/>
      <c r="E97" s="137" t="str">
        <f ca="1">IF(IFERROR(OFFSET(ListasChequeo!$C$3,MATCH($B97&amp;$C$8,ListasChequeo!$P$4:$P$299,0),MATCH(ResumenESTADO!E$11,ListasChequeo!$C$3:$J$3,0)-1),"")=0,"",IFERROR(OFFSET(ListasChequeo!$C$3,MATCH($B97&amp;$C$8,ListasChequeo!$P$4:$P$299,0),MATCH(ResumenESTADO!E$11,ListasChequeo!$C$3:$J$3,0)-1),""))</f>
        <v/>
      </c>
      <c r="F97" s="138" t="s">
        <v>217</v>
      </c>
      <c r="G97" s="137" t="str">
        <f ca="1">IF(IFERROR(OFFSET(ListasChequeo!$C$3,MATCH($B97&amp;$C$8,ListasChequeo!$P$4:$P$299,0),MATCH(ResumenESTADO!G$11,ListasChequeo!$C$3:$J$3,0)-1),"")=0,"",IFERROR(OFFSET(ListasChequeo!$C$3,MATCH($B97&amp;$C$8,ListasChequeo!$P$4:$P$299,0),MATCH(ResumenESTADO!G$11,ListasChequeo!$C$3:$J$3,0)-1),""))</f>
        <v/>
      </c>
      <c r="H97" s="138" t="s">
        <v>217</v>
      </c>
      <c r="I97" s="137" t="str">
        <f ca="1">IF(IFERROR(OFFSET(ListasChequeo!$C$3,MATCH($B97&amp;$C$8,ListasChequeo!$P$4:$P$299,0),MATCH(ResumenESTADO!I$11,ListasChequeo!$C$3:$J$3,0)-1),"")=0,"",IFERROR(OFFSET(ListasChequeo!$C$3,MATCH($B97&amp;$C$8,ListasChequeo!$P$4:$P$299,0),MATCH(ResumenESTADO!I$11,ListasChequeo!$C$3:$J$3,0)-1),""))</f>
        <v/>
      </c>
      <c r="J97" s="138" t="s">
        <v>217</v>
      </c>
      <c r="K97" s="137" t="str">
        <f ca="1">IF(IFERROR(OFFSET(ListasChequeo!$C$3,MATCH($B97&amp;$C$8,ListasChequeo!$P$4:$P$299,0),MATCH(ResumenESTADO!K$11,ListasChequeo!$C$3:$J$3,0)-1),"")=0,"",IFERROR(OFFSET(ListasChequeo!$C$3,MATCH($B97&amp;$C$8,ListasChequeo!$P$4:$P$299,0),MATCH(ResumenESTADO!K$11,ListasChequeo!$C$3:$J$3,0)-1),""))</f>
        <v/>
      </c>
      <c r="L97" s="63"/>
      <c r="AH97" s="40">
        <v>86</v>
      </c>
    </row>
    <row r="98" spans="2:34" ht="82" customHeight="1">
      <c r="B98" s="130">
        <v>87</v>
      </c>
      <c r="C98" s="139" t="str">
        <f ca="1">IF(IFERROR(OFFSET(ListasChequeo!$C$3,MATCH($B98&amp;$C$8,ListasChequeo!$P$4:$P$299,0),MATCH(ResumenESTADO!C$11,ListasChequeo!$C$3:$J$3,0)-1),"")=0,"",IFERROR(OFFSET(ListasChequeo!$C$3,MATCH($B98&amp;$C$8,ListasChequeo!$P$4:$P$299,0),MATCH(ResumenESTADO!C$11,ListasChequeo!$C$3:$J$3,0)-1),""))</f>
        <v/>
      </c>
      <c r="D98" s="138"/>
      <c r="E98" s="137" t="str">
        <f ca="1">IF(IFERROR(OFFSET(ListasChequeo!$C$3,MATCH($B98&amp;$C$8,ListasChequeo!$P$4:$P$299,0),MATCH(ResumenESTADO!E$11,ListasChequeo!$C$3:$J$3,0)-1),"")=0,"",IFERROR(OFFSET(ListasChequeo!$C$3,MATCH($B98&amp;$C$8,ListasChequeo!$P$4:$P$299,0),MATCH(ResumenESTADO!E$11,ListasChequeo!$C$3:$J$3,0)-1),""))</f>
        <v/>
      </c>
      <c r="F98" s="138" t="s">
        <v>217</v>
      </c>
      <c r="G98" s="137" t="str">
        <f ca="1">IF(IFERROR(OFFSET(ListasChequeo!$C$3,MATCH($B98&amp;$C$8,ListasChequeo!$P$4:$P$299,0),MATCH(ResumenESTADO!G$11,ListasChequeo!$C$3:$J$3,0)-1),"")=0,"",IFERROR(OFFSET(ListasChequeo!$C$3,MATCH($B98&amp;$C$8,ListasChequeo!$P$4:$P$299,0),MATCH(ResumenESTADO!G$11,ListasChequeo!$C$3:$J$3,0)-1),""))</f>
        <v/>
      </c>
      <c r="H98" s="138" t="s">
        <v>217</v>
      </c>
      <c r="I98" s="137" t="str">
        <f ca="1">IF(IFERROR(OFFSET(ListasChequeo!$C$3,MATCH($B98&amp;$C$8,ListasChequeo!$P$4:$P$299,0),MATCH(ResumenESTADO!I$11,ListasChequeo!$C$3:$J$3,0)-1),"")=0,"",IFERROR(OFFSET(ListasChequeo!$C$3,MATCH($B98&amp;$C$8,ListasChequeo!$P$4:$P$299,0),MATCH(ResumenESTADO!I$11,ListasChequeo!$C$3:$J$3,0)-1),""))</f>
        <v/>
      </c>
      <c r="J98" s="138" t="s">
        <v>217</v>
      </c>
      <c r="K98" s="137" t="str">
        <f ca="1">IF(IFERROR(OFFSET(ListasChequeo!$C$3,MATCH($B98&amp;$C$8,ListasChequeo!$P$4:$P$299,0),MATCH(ResumenESTADO!K$11,ListasChequeo!$C$3:$J$3,0)-1),"")=0,"",IFERROR(OFFSET(ListasChequeo!$C$3,MATCH($B98&amp;$C$8,ListasChequeo!$P$4:$P$299,0),MATCH(ResumenESTADO!K$11,ListasChequeo!$C$3:$J$3,0)-1),""))</f>
        <v/>
      </c>
      <c r="L98" s="63"/>
      <c r="AH98" s="40">
        <v>87</v>
      </c>
    </row>
    <row r="99" spans="2:34" ht="82" customHeight="1">
      <c r="B99" s="130">
        <v>88</v>
      </c>
      <c r="C99" s="139" t="str">
        <f ca="1">IF(IFERROR(OFFSET(ListasChequeo!$C$3,MATCH($B99&amp;$C$8,ListasChequeo!$P$4:$P$299,0),MATCH(ResumenESTADO!C$11,ListasChequeo!$C$3:$J$3,0)-1),"")=0,"",IFERROR(OFFSET(ListasChequeo!$C$3,MATCH($B99&amp;$C$8,ListasChequeo!$P$4:$P$299,0),MATCH(ResumenESTADO!C$11,ListasChequeo!$C$3:$J$3,0)-1),""))</f>
        <v/>
      </c>
      <c r="D99" s="138"/>
      <c r="E99" s="137" t="str">
        <f ca="1">IF(IFERROR(OFFSET(ListasChequeo!$C$3,MATCH($B99&amp;$C$8,ListasChequeo!$P$4:$P$299,0),MATCH(ResumenESTADO!E$11,ListasChequeo!$C$3:$J$3,0)-1),"")=0,"",IFERROR(OFFSET(ListasChequeo!$C$3,MATCH($B99&amp;$C$8,ListasChequeo!$P$4:$P$299,0),MATCH(ResumenESTADO!E$11,ListasChequeo!$C$3:$J$3,0)-1),""))</f>
        <v/>
      </c>
      <c r="F99" s="138" t="s">
        <v>217</v>
      </c>
      <c r="G99" s="137" t="str">
        <f ca="1">IF(IFERROR(OFFSET(ListasChequeo!$C$3,MATCH($B99&amp;$C$8,ListasChequeo!$P$4:$P$299,0),MATCH(ResumenESTADO!G$11,ListasChequeo!$C$3:$J$3,0)-1),"")=0,"",IFERROR(OFFSET(ListasChequeo!$C$3,MATCH($B99&amp;$C$8,ListasChequeo!$P$4:$P$299,0),MATCH(ResumenESTADO!G$11,ListasChequeo!$C$3:$J$3,0)-1),""))</f>
        <v/>
      </c>
      <c r="H99" s="138" t="s">
        <v>217</v>
      </c>
      <c r="I99" s="137" t="str">
        <f ca="1">IF(IFERROR(OFFSET(ListasChequeo!$C$3,MATCH($B99&amp;$C$8,ListasChequeo!$P$4:$P$299,0),MATCH(ResumenESTADO!I$11,ListasChequeo!$C$3:$J$3,0)-1),"")=0,"",IFERROR(OFFSET(ListasChequeo!$C$3,MATCH($B99&amp;$C$8,ListasChequeo!$P$4:$P$299,0),MATCH(ResumenESTADO!I$11,ListasChequeo!$C$3:$J$3,0)-1),""))</f>
        <v/>
      </c>
      <c r="J99" s="138" t="s">
        <v>217</v>
      </c>
      <c r="K99" s="137" t="str">
        <f ca="1">IF(IFERROR(OFFSET(ListasChequeo!$C$3,MATCH($B99&amp;$C$8,ListasChequeo!$P$4:$P$299,0),MATCH(ResumenESTADO!K$11,ListasChequeo!$C$3:$J$3,0)-1),"")=0,"",IFERROR(OFFSET(ListasChequeo!$C$3,MATCH($B99&amp;$C$8,ListasChequeo!$P$4:$P$299,0),MATCH(ResumenESTADO!K$11,ListasChequeo!$C$3:$J$3,0)-1),""))</f>
        <v/>
      </c>
      <c r="L99" s="63"/>
      <c r="AH99" s="40">
        <v>88</v>
      </c>
    </row>
    <row r="100" spans="2:34" ht="82" customHeight="1">
      <c r="B100" s="130">
        <v>89</v>
      </c>
      <c r="C100" s="139" t="str">
        <f ca="1">IF(IFERROR(OFFSET(ListasChequeo!$C$3,MATCH($B100&amp;$C$8,ListasChequeo!$P$4:$P$299,0),MATCH(ResumenESTADO!C$11,ListasChequeo!$C$3:$J$3,0)-1),"")=0,"",IFERROR(OFFSET(ListasChequeo!$C$3,MATCH($B100&amp;$C$8,ListasChequeo!$P$4:$P$299,0),MATCH(ResumenESTADO!C$11,ListasChequeo!$C$3:$J$3,0)-1),""))</f>
        <v/>
      </c>
      <c r="D100" s="138"/>
      <c r="E100" s="137" t="str">
        <f ca="1">IF(IFERROR(OFFSET(ListasChequeo!$C$3,MATCH($B100&amp;$C$8,ListasChequeo!$P$4:$P$299,0),MATCH(ResumenESTADO!E$11,ListasChequeo!$C$3:$J$3,0)-1),"")=0,"",IFERROR(OFFSET(ListasChequeo!$C$3,MATCH($B100&amp;$C$8,ListasChequeo!$P$4:$P$299,0),MATCH(ResumenESTADO!E$11,ListasChequeo!$C$3:$J$3,0)-1),""))</f>
        <v/>
      </c>
      <c r="F100" s="138" t="s">
        <v>217</v>
      </c>
      <c r="G100" s="137" t="str">
        <f ca="1">IF(IFERROR(OFFSET(ListasChequeo!$C$3,MATCH($B100&amp;$C$8,ListasChequeo!$P$4:$P$299,0),MATCH(ResumenESTADO!G$11,ListasChequeo!$C$3:$J$3,0)-1),"")=0,"",IFERROR(OFFSET(ListasChequeo!$C$3,MATCH($B100&amp;$C$8,ListasChequeo!$P$4:$P$299,0),MATCH(ResumenESTADO!G$11,ListasChequeo!$C$3:$J$3,0)-1),""))</f>
        <v/>
      </c>
      <c r="H100" s="138" t="s">
        <v>217</v>
      </c>
      <c r="I100" s="137" t="str">
        <f ca="1">IF(IFERROR(OFFSET(ListasChequeo!$C$3,MATCH($B100&amp;$C$8,ListasChequeo!$P$4:$P$299,0),MATCH(ResumenESTADO!I$11,ListasChequeo!$C$3:$J$3,0)-1),"")=0,"",IFERROR(OFFSET(ListasChequeo!$C$3,MATCH($B100&amp;$C$8,ListasChequeo!$P$4:$P$299,0),MATCH(ResumenESTADO!I$11,ListasChequeo!$C$3:$J$3,0)-1),""))</f>
        <v/>
      </c>
      <c r="J100" s="138" t="s">
        <v>217</v>
      </c>
      <c r="K100" s="137" t="str">
        <f ca="1">IF(IFERROR(OFFSET(ListasChequeo!$C$3,MATCH($B100&amp;$C$8,ListasChequeo!$P$4:$P$299,0),MATCH(ResumenESTADO!K$11,ListasChequeo!$C$3:$J$3,0)-1),"")=0,"",IFERROR(OFFSET(ListasChequeo!$C$3,MATCH($B100&amp;$C$8,ListasChequeo!$P$4:$P$299,0),MATCH(ResumenESTADO!K$11,ListasChequeo!$C$3:$J$3,0)-1),""))</f>
        <v/>
      </c>
      <c r="L100" s="63"/>
      <c r="AH100" s="40">
        <v>89</v>
      </c>
    </row>
    <row r="101" spans="2:34" ht="82" customHeight="1">
      <c r="B101" s="130">
        <v>90</v>
      </c>
      <c r="C101" s="139" t="str">
        <f ca="1">IF(IFERROR(OFFSET(ListasChequeo!$C$3,MATCH($B101&amp;$C$8,ListasChequeo!$P$4:$P$299,0),MATCH(ResumenESTADO!C$11,ListasChequeo!$C$3:$J$3,0)-1),"")=0,"",IFERROR(OFFSET(ListasChequeo!$C$3,MATCH($B101&amp;$C$8,ListasChequeo!$P$4:$P$299,0),MATCH(ResumenESTADO!C$11,ListasChequeo!$C$3:$J$3,0)-1),""))</f>
        <v/>
      </c>
      <c r="D101" s="138"/>
      <c r="E101" s="137" t="str">
        <f ca="1">IF(IFERROR(OFFSET(ListasChequeo!$C$3,MATCH($B101&amp;$C$8,ListasChequeo!$P$4:$P$299,0),MATCH(ResumenESTADO!E$11,ListasChequeo!$C$3:$J$3,0)-1),"")=0,"",IFERROR(OFFSET(ListasChequeo!$C$3,MATCH($B101&amp;$C$8,ListasChequeo!$P$4:$P$299,0),MATCH(ResumenESTADO!E$11,ListasChequeo!$C$3:$J$3,0)-1),""))</f>
        <v/>
      </c>
      <c r="F101" s="138" t="s">
        <v>217</v>
      </c>
      <c r="G101" s="137" t="str">
        <f ca="1">IF(IFERROR(OFFSET(ListasChequeo!$C$3,MATCH($B101&amp;$C$8,ListasChequeo!$P$4:$P$299,0),MATCH(ResumenESTADO!G$11,ListasChequeo!$C$3:$J$3,0)-1),"")=0,"",IFERROR(OFFSET(ListasChequeo!$C$3,MATCH($B101&amp;$C$8,ListasChequeo!$P$4:$P$299,0),MATCH(ResumenESTADO!G$11,ListasChequeo!$C$3:$J$3,0)-1),""))</f>
        <v/>
      </c>
      <c r="H101" s="138" t="s">
        <v>217</v>
      </c>
      <c r="I101" s="137" t="str">
        <f ca="1">IF(IFERROR(OFFSET(ListasChequeo!$C$3,MATCH($B101&amp;$C$8,ListasChequeo!$P$4:$P$299,0),MATCH(ResumenESTADO!I$11,ListasChequeo!$C$3:$J$3,0)-1),"")=0,"",IFERROR(OFFSET(ListasChequeo!$C$3,MATCH($B101&amp;$C$8,ListasChequeo!$P$4:$P$299,0),MATCH(ResumenESTADO!I$11,ListasChequeo!$C$3:$J$3,0)-1),""))</f>
        <v/>
      </c>
      <c r="J101" s="138" t="s">
        <v>217</v>
      </c>
      <c r="K101" s="137" t="str">
        <f ca="1">IF(IFERROR(OFFSET(ListasChequeo!$C$3,MATCH($B101&amp;$C$8,ListasChequeo!$P$4:$P$299,0),MATCH(ResumenESTADO!K$11,ListasChequeo!$C$3:$J$3,0)-1),"")=0,"",IFERROR(OFFSET(ListasChequeo!$C$3,MATCH($B101&amp;$C$8,ListasChequeo!$P$4:$P$299,0),MATCH(ResumenESTADO!K$11,ListasChequeo!$C$3:$J$3,0)-1),""))</f>
        <v/>
      </c>
      <c r="L101" s="63"/>
      <c r="AH101" s="40">
        <v>90</v>
      </c>
    </row>
    <row r="102" spans="2:34" ht="82" customHeight="1">
      <c r="B102" s="130">
        <v>91</v>
      </c>
      <c r="C102" s="139" t="str">
        <f ca="1">IF(IFERROR(OFFSET(ListasChequeo!$C$3,MATCH($B102&amp;$C$8,ListasChequeo!$P$4:$P$299,0),MATCH(ResumenESTADO!C$11,ListasChequeo!$C$3:$J$3,0)-1),"")=0,"",IFERROR(OFFSET(ListasChequeo!$C$3,MATCH($B102&amp;$C$8,ListasChequeo!$P$4:$P$299,0),MATCH(ResumenESTADO!C$11,ListasChequeo!$C$3:$J$3,0)-1),""))</f>
        <v/>
      </c>
      <c r="D102" s="138"/>
      <c r="E102" s="137" t="str">
        <f ca="1">IF(IFERROR(OFFSET(ListasChequeo!$C$3,MATCH($B102&amp;$C$8,ListasChequeo!$P$4:$P$299,0),MATCH(ResumenESTADO!E$11,ListasChequeo!$C$3:$J$3,0)-1),"")=0,"",IFERROR(OFFSET(ListasChequeo!$C$3,MATCH($B102&amp;$C$8,ListasChequeo!$P$4:$P$299,0),MATCH(ResumenESTADO!E$11,ListasChequeo!$C$3:$J$3,0)-1),""))</f>
        <v/>
      </c>
      <c r="F102" s="138" t="s">
        <v>217</v>
      </c>
      <c r="G102" s="137" t="str">
        <f ca="1">IF(IFERROR(OFFSET(ListasChequeo!$C$3,MATCH($B102&amp;$C$8,ListasChequeo!$P$4:$P$299,0),MATCH(ResumenESTADO!G$11,ListasChequeo!$C$3:$J$3,0)-1),"")=0,"",IFERROR(OFFSET(ListasChequeo!$C$3,MATCH($B102&amp;$C$8,ListasChequeo!$P$4:$P$299,0),MATCH(ResumenESTADO!G$11,ListasChequeo!$C$3:$J$3,0)-1),""))</f>
        <v/>
      </c>
      <c r="H102" s="138" t="s">
        <v>217</v>
      </c>
      <c r="I102" s="137" t="str">
        <f ca="1">IF(IFERROR(OFFSET(ListasChequeo!$C$3,MATCH($B102&amp;$C$8,ListasChequeo!$P$4:$P$299,0),MATCH(ResumenESTADO!I$11,ListasChequeo!$C$3:$J$3,0)-1),"")=0,"",IFERROR(OFFSET(ListasChequeo!$C$3,MATCH($B102&amp;$C$8,ListasChequeo!$P$4:$P$299,0),MATCH(ResumenESTADO!I$11,ListasChequeo!$C$3:$J$3,0)-1),""))</f>
        <v/>
      </c>
      <c r="J102" s="138" t="s">
        <v>217</v>
      </c>
      <c r="K102" s="137" t="str">
        <f ca="1">IF(IFERROR(OFFSET(ListasChequeo!$C$3,MATCH($B102&amp;$C$8,ListasChequeo!$P$4:$P$299,0),MATCH(ResumenESTADO!K$11,ListasChequeo!$C$3:$J$3,0)-1),"")=0,"",IFERROR(OFFSET(ListasChequeo!$C$3,MATCH($B102&amp;$C$8,ListasChequeo!$P$4:$P$299,0),MATCH(ResumenESTADO!K$11,ListasChequeo!$C$3:$J$3,0)-1),""))</f>
        <v/>
      </c>
      <c r="L102" s="63"/>
      <c r="AH102" s="40">
        <v>91</v>
      </c>
    </row>
    <row r="103" spans="2:34" ht="82" customHeight="1">
      <c r="B103" s="130">
        <v>92</v>
      </c>
      <c r="C103" s="139" t="str">
        <f ca="1">IF(IFERROR(OFFSET(ListasChequeo!$C$3,MATCH($B103&amp;$C$8,ListasChequeo!$P$4:$P$299,0),MATCH(ResumenESTADO!C$11,ListasChequeo!$C$3:$J$3,0)-1),"")=0,"",IFERROR(OFFSET(ListasChequeo!$C$3,MATCH($B103&amp;$C$8,ListasChequeo!$P$4:$P$299,0),MATCH(ResumenESTADO!C$11,ListasChequeo!$C$3:$J$3,0)-1),""))</f>
        <v/>
      </c>
      <c r="D103" s="138"/>
      <c r="E103" s="137" t="str">
        <f ca="1">IF(IFERROR(OFFSET(ListasChequeo!$C$3,MATCH($B103&amp;$C$8,ListasChequeo!$P$4:$P$299,0),MATCH(ResumenESTADO!E$11,ListasChequeo!$C$3:$J$3,0)-1),"")=0,"",IFERROR(OFFSET(ListasChequeo!$C$3,MATCH($B103&amp;$C$8,ListasChequeo!$P$4:$P$299,0),MATCH(ResumenESTADO!E$11,ListasChequeo!$C$3:$J$3,0)-1),""))</f>
        <v/>
      </c>
      <c r="F103" s="138" t="s">
        <v>217</v>
      </c>
      <c r="G103" s="137" t="str">
        <f ca="1">IF(IFERROR(OFFSET(ListasChequeo!$C$3,MATCH($B103&amp;$C$8,ListasChequeo!$P$4:$P$299,0),MATCH(ResumenESTADO!G$11,ListasChequeo!$C$3:$J$3,0)-1),"")=0,"",IFERROR(OFFSET(ListasChequeo!$C$3,MATCH($B103&amp;$C$8,ListasChequeo!$P$4:$P$299,0),MATCH(ResumenESTADO!G$11,ListasChequeo!$C$3:$J$3,0)-1),""))</f>
        <v/>
      </c>
      <c r="H103" s="138" t="s">
        <v>217</v>
      </c>
      <c r="I103" s="137" t="str">
        <f ca="1">IF(IFERROR(OFFSET(ListasChequeo!$C$3,MATCH($B103&amp;$C$8,ListasChequeo!$P$4:$P$299,0),MATCH(ResumenESTADO!I$11,ListasChequeo!$C$3:$J$3,0)-1),"")=0,"",IFERROR(OFFSET(ListasChequeo!$C$3,MATCH($B103&amp;$C$8,ListasChequeo!$P$4:$P$299,0),MATCH(ResumenESTADO!I$11,ListasChequeo!$C$3:$J$3,0)-1),""))</f>
        <v/>
      </c>
      <c r="J103" s="138" t="s">
        <v>217</v>
      </c>
      <c r="K103" s="137" t="str">
        <f ca="1">IF(IFERROR(OFFSET(ListasChequeo!$C$3,MATCH($B103&amp;$C$8,ListasChequeo!$P$4:$P$299,0),MATCH(ResumenESTADO!K$11,ListasChequeo!$C$3:$J$3,0)-1),"")=0,"",IFERROR(OFFSET(ListasChequeo!$C$3,MATCH($B103&amp;$C$8,ListasChequeo!$P$4:$P$299,0),MATCH(ResumenESTADO!K$11,ListasChequeo!$C$3:$J$3,0)-1),""))</f>
        <v/>
      </c>
      <c r="L103" s="63"/>
      <c r="AH103" s="40">
        <v>92</v>
      </c>
    </row>
    <row r="104" spans="2:34" ht="82" customHeight="1">
      <c r="B104" s="130">
        <v>93</v>
      </c>
      <c r="C104" s="139" t="str">
        <f ca="1">IF(IFERROR(OFFSET(ListasChequeo!$C$3,MATCH($B104&amp;$C$8,ListasChequeo!$P$4:$P$299,0),MATCH(ResumenESTADO!C$11,ListasChequeo!$C$3:$J$3,0)-1),"")=0,"",IFERROR(OFFSET(ListasChequeo!$C$3,MATCH($B104&amp;$C$8,ListasChequeo!$P$4:$P$299,0),MATCH(ResumenESTADO!C$11,ListasChequeo!$C$3:$J$3,0)-1),""))</f>
        <v/>
      </c>
      <c r="D104" s="138"/>
      <c r="E104" s="137" t="str">
        <f ca="1">IF(IFERROR(OFFSET(ListasChequeo!$C$3,MATCH($B104&amp;$C$8,ListasChequeo!$P$4:$P$299,0),MATCH(ResumenESTADO!E$11,ListasChequeo!$C$3:$J$3,0)-1),"")=0,"",IFERROR(OFFSET(ListasChequeo!$C$3,MATCH($B104&amp;$C$8,ListasChequeo!$P$4:$P$299,0),MATCH(ResumenESTADO!E$11,ListasChequeo!$C$3:$J$3,0)-1),""))</f>
        <v/>
      </c>
      <c r="F104" s="138" t="s">
        <v>217</v>
      </c>
      <c r="G104" s="137" t="str">
        <f ca="1">IF(IFERROR(OFFSET(ListasChequeo!$C$3,MATCH($B104&amp;$C$8,ListasChequeo!$P$4:$P$299,0),MATCH(ResumenESTADO!G$11,ListasChequeo!$C$3:$J$3,0)-1),"")=0,"",IFERROR(OFFSET(ListasChequeo!$C$3,MATCH($B104&amp;$C$8,ListasChequeo!$P$4:$P$299,0),MATCH(ResumenESTADO!G$11,ListasChequeo!$C$3:$J$3,0)-1),""))</f>
        <v/>
      </c>
      <c r="H104" s="138" t="s">
        <v>217</v>
      </c>
      <c r="I104" s="137" t="str">
        <f ca="1">IF(IFERROR(OFFSET(ListasChequeo!$C$3,MATCH($B104&amp;$C$8,ListasChequeo!$P$4:$P$299,0),MATCH(ResumenESTADO!I$11,ListasChequeo!$C$3:$J$3,0)-1),"")=0,"",IFERROR(OFFSET(ListasChequeo!$C$3,MATCH($B104&amp;$C$8,ListasChequeo!$P$4:$P$299,0),MATCH(ResumenESTADO!I$11,ListasChequeo!$C$3:$J$3,0)-1),""))</f>
        <v/>
      </c>
      <c r="J104" s="138" t="s">
        <v>217</v>
      </c>
      <c r="K104" s="137" t="str">
        <f ca="1">IF(IFERROR(OFFSET(ListasChequeo!$C$3,MATCH($B104&amp;$C$8,ListasChequeo!$P$4:$P$299,0),MATCH(ResumenESTADO!K$11,ListasChequeo!$C$3:$J$3,0)-1),"")=0,"",IFERROR(OFFSET(ListasChequeo!$C$3,MATCH($B104&amp;$C$8,ListasChequeo!$P$4:$P$299,0),MATCH(ResumenESTADO!K$11,ListasChequeo!$C$3:$J$3,0)-1),""))</f>
        <v/>
      </c>
      <c r="L104" s="63"/>
      <c r="AH104" s="40">
        <v>93</v>
      </c>
    </row>
    <row r="105" spans="2:34" ht="82" customHeight="1">
      <c r="B105" s="130">
        <v>94</v>
      </c>
      <c r="C105" s="139" t="str">
        <f ca="1">IF(IFERROR(OFFSET(ListasChequeo!$C$3,MATCH($B105&amp;$C$8,ListasChequeo!$P$4:$P$299,0),MATCH(ResumenESTADO!C$11,ListasChequeo!$C$3:$J$3,0)-1),"")=0,"",IFERROR(OFFSET(ListasChequeo!$C$3,MATCH($B105&amp;$C$8,ListasChequeo!$P$4:$P$299,0),MATCH(ResumenESTADO!C$11,ListasChequeo!$C$3:$J$3,0)-1),""))</f>
        <v/>
      </c>
      <c r="D105" s="138"/>
      <c r="E105" s="137" t="str">
        <f ca="1">IF(IFERROR(OFFSET(ListasChequeo!$C$3,MATCH($B105&amp;$C$8,ListasChequeo!$P$4:$P$299,0),MATCH(ResumenESTADO!E$11,ListasChequeo!$C$3:$J$3,0)-1),"")=0,"",IFERROR(OFFSET(ListasChequeo!$C$3,MATCH($B105&amp;$C$8,ListasChequeo!$P$4:$P$299,0),MATCH(ResumenESTADO!E$11,ListasChequeo!$C$3:$J$3,0)-1),""))</f>
        <v/>
      </c>
      <c r="F105" s="138" t="s">
        <v>217</v>
      </c>
      <c r="G105" s="137" t="str">
        <f ca="1">IF(IFERROR(OFFSET(ListasChequeo!$C$3,MATCH($B105&amp;$C$8,ListasChequeo!$P$4:$P$299,0),MATCH(ResumenESTADO!G$11,ListasChequeo!$C$3:$J$3,0)-1),"")=0,"",IFERROR(OFFSET(ListasChequeo!$C$3,MATCH($B105&amp;$C$8,ListasChequeo!$P$4:$P$299,0),MATCH(ResumenESTADO!G$11,ListasChequeo!$C$3:$J$3,0)-1),""))</f>
        <v/>
      </c>
      <c r="H105" s="138" t="s">
        <v>217</v>
      </c>
      <c r="I105" s="137" t="str">
        <f ca="1">IF(IFERROR(OFFSET(ListasChequeo!$C$3,MATCH($B105&amp;$C$8,ListasChequeo!$P$4:$P$299,0),MATCH(ResumenESTADO!I$11,ListasChequeo!$C$3:$J$3,0)-1),"")=0,"",IFERROR(OFFSET(ListasChequeo!$C$3,MATCH($B105&amp;$C$8,ListasChequeo!$P$4:$P$299,0),MATCH(ResumenESTADO!I$11,ListasChequeo!$C$3:$J$3,0)-1),""))</f>
        <v/>
      </c>
      <c r="J105" s="138" t="s">
        <v>217</v>
      </c>
      <c r="K105" s="137" t="str">
        <f ca="1">IF(IFERROR(OFFSET(ListasChequeo!$C$3,MATCH($B105&amp;$C$8,ListasChequeo!$P$4:$P$299,0),MATCH(ResumenESTADO!K$11,ListasChequeo!$C$3:$J$3,0)-1),"")=0,"",IFERROR(OFFSET(ListasChequeo!$C$3,MATCH($B105&amp;$C$8,ListasChequeo!$P$4:$P$299,0),MATCH(ResumenESTADO!K$11,ListasChequeo!$C$3:$J$3,0)-1),""))</f>
        <v/>
      </c>
      <c r="L105" s="63"/>
      <c r="AH105" s="40">
        <v>94</v>
      </c>
    </row>
    <row r="106" spans="2:34" ht="82" customHeight="1">
      <c r="B106" s="130">
        <v>95</v>
      </c>
      <c r="C106" s="139" t="str">
        <f ca="1">IF(IFERROR(OFFSET(ListasChequeo!$C$3,MATCH($B106&amp;$C$8,ListasChequeo!$P$4:$P$299,0),MATCH(ResumenESTADO!C$11,ListasChequeo!$C$3:$J$3,0)-1),"")=0,"",IFERROR(OFFSET(ListasChequeo!$C$3,MATCH($B106&amp;$C$8,ListasChequeo!$P$4:$P$299,0),MATCH(ResumenESTADO!C$11,ListasChequeo!$C$3:$J$3,0)-1),""))</f>
        <v/>
      </c>
      <c r="D106" s="138"/>
      <c r="E106" s="137" t="str">
        <f ca="1">IF(IFERROR(OFFSET(ListasChequeo!$C$3,MATCH($B106&amp;$C$8,ListasChequeo!$P$4:$P$299,0),MATCH(ResumenESTADO!E$11,ListasChequeo!$C$3:$J$3,0)-1),"")=0,"",IFERROR(OFFSET(ListasChequeo!$C$3,MATCH($B106&amp;$C$8,ListasChequeo!$P$4:$P$299,0),MATCH(ResumenESTADO!E$11,ListasChequeo!$C$3:$J$3,0)-1),""))</f>
        <v/>
      </c>
      <c r="F106" s="138" t="s">
        <v>217</v>
      </c>
      <c r="G106" s="137" t="str">
        <f ca="1">IF(IFERROR(OFFSET(ListasChequeo!$C$3,MATCH($B106&amp;$C$8,ListasChequeo!$P$4:$P$299,0),MATCH(ResumenESTADO!G$11,ListasChequeo!$C$3:$J$3,0)-1),"")=0,"",IFERROR(OFFSET(ListasChequeo!$C$3,MATCH($B106&amp;$C$8,ListasChequeo!$P$4:$P$299,0),MATCH(ResumenESTADO!G$11,ListasChequeo!$C$3:$J$3,0)-1),""))</f>
        <v/>
      </c>
      <c r="H106" s="138" t="s">
        <v>217</v>
      </c>
      <c r="I106" s="137" t="str">
        <f ca="1">IF(IFERROR(OFFSET(ListasChequeo!$C$3,MATCH($B106&amp;$C$8,ListasChequeo!$P$4:$P$299,0),MATCH(ResumenESTADO!I$11,ListasChequeo!$C$3:$J$3,0)-1),"")=0,"",IFERROR(OFFSET(ListasChequeo!$C$3,MATCH($B106&amp;$C$8,ListasChequeo!$P$4:$P$299,0),MATCH(ResumenESTADO!I$11,ListasChequeo!$C$3:$J$3,0)-1),""))</f>
        <v/>
      </c>
      <c r="J106" s="138" t="s">
        <v>217</v>
      </c>
      <c r="K106" s="137" t="str">
        <f ca="1">IF(IFERROR(OFFSET(ListasChequeo!$C$3,MATCH($B106&amp;$C$8,ListasChequeo!$P$4:$P$299,0),MATCH(ResumenESTADO!K$11,ListasChequeo!$C$3:$J$3,0)-1),"")=0,"",IFERROR(OFFSET(ListasChequeo!$C$3,MATCH($B106&amp;$C$8,ListasChequeo!$P$4:$P$299,0),MATCH(ResumenESTADO!K$11,ListasChequeo!$C$3:$J$3,0)-1),""))</f>
        <v/>
      </c>
      <c r="L106" s="63"/>
      <c r="AH106" s="40">
        <v>95</v>
      </c>
    </row>
    <row r="107" spans="2:34" ht="82" customHeight="1">
      <c r="B107" s="130">
        <v>96</v>
      </c>
      <c r="C107" s="139" t="str">
        <f ca="1">IF(IFERROR(OFFSET(ListasChequeo!$C$3,MATCH($B107&amp;$C$8,ListasChequeo!$P$4:$P$299,0),MATCH(ResumenESTADO!C$11,ListasChequeo!$C$3:$J$3,0)-1),"")=0,"",IFERROR(OFFSET(ListasChequeo!$C$3,MATCH($B107&amp;$C$8,ListasChequeo!$P$4:$P$299,0),MATCH(ResumenESTADO!C$11,ListasChequeo!$C$3:$J$3,0)-1),""))</f>
        <v/>
      </c>
      <c r="D107" s="138"/>
      <c r="E107" s="137" t="str">
        <f ca="1">IF(IFERROR(OFFSET(ListasChequeo!$C$3,MATCH($B107&amp;$C$8,ListasChequeo!$P$4:$P$299,0),MATCH(ResumenESTADO!E$11,ListasChequeo!$C$3:$J$3,0)-1),"")=0,"",IFERROR(OFFSET(ListasChequeo!$C$3,MATCH($B107&amp;$C$8,ListasChequeo!$P$4:$P$299,0),MATCH(ResumenESTADO!E$11,ListasChequeo!$C$3:$J$3,0)-1),""))</f>
        <v/>
      </c>
      <c r="F107" s="138" t="s">
        <v>217</v>
      </c>
      <c r="G107" s="137" t="str">
        <f ca="1">IF(IFERROR(OFFSET(ListasChequeo!$C$3,MATCH($B107&amp;$C$8,ListasChequeo!$P$4:$P$299,0),MATCH(ResumenESTADO!G$11,ListasChequeo!$C$3:$J$3,0)-1),"")=0,"",IFERROR(OFFSET(ListasChequeo!$C$3,MATCH($B107&amp;$C$8,ListasChequeo!$P$4:$P$299,0),MATCH(ResumenESTADO!G$11,ListasChequeo!$C$3:$J$3,0)-1),""))</f>
        <v/>
      </c>
      <c r="H107" s="138" t="s">
        <v>217</v>
      </c>
      <c r="I107" s="137" t="str">
        <f ca="1">IF(IFERROR(OFFSET(ListasChequeo!$C$3,MATCH($B107&amp;$C$8,ListasChequeo!$P$4:$P$299,0),MATCH(ResumenESTADO!I$11,ListasChequeo!$C$3:$J$3,0)-1),"")=0,"",IFERROR(OFFSET(ListasChequeo!$C$3,MATCH($B107&amp;$C$8,ListasChequeo!$P$4:$P$299,0),MATCH(ResumenESTADO!I$11,ListasChequeo!$C$3:$J$3,0)-1),""))</f>
        <v/>
      </c>
      <c r="J107" s="138" t="s">
        <v>217</v>
      </c>
      <c r="K107" s="137" t="str">
        <f ca="1">IF(IFERROR(OFFSET(ListasChequeo!$C$3,MATCH($B107&amp;$C$8,ListasChequeo!$P$4:$P$299,0),MATCH(ResumenESTADO!K$11,ListasChequeo!$C$3:$J$3,0)-1),"")=0,"",IFERROR(OFFSET(ListasChequeo!$C$3,MATCH($B107&amp;$C$8,ListasChequeo!$P$4:$P$299,0),MATCH(ResumenESTADO!K$11,ListasChequeo!$C$3:$J$3,0)-1),""))</f>
        <v/>
      </c>
      <c r="L107" s="63"/>
      <c r="AH107" s="40">
        <v>96</v>
      </c>
    </row>
    <row r="108" spans="2:34" ht="82" customHeight="1">
      <c r="B108" s="130">
        <v>97</v>
      </c>
      <c r="C108" s="139" t="str">
        <f ca="1">IF(IFERROR(OFFSET(ListasChequeo!$C$3,MATCH($B108&amp;$C$8,ListasChequeo!$P$4:$P$299,0),MATCH(ResumenESTADO!C$11,ListasChequeo!$C$3:$J$3,0)-1),"")=0,"",IFERROR(OFFSET(ListasChequeo!$C$3,MATCH($B108&amp;$C$8,ListasChequeo!$P$4:$P$299,0),MATCH(ResumenESTADO!C$11,ListasChequeo!$C$3:$J$3,0)-1),""))</f>
        <v/>
      </c>
      <c r="D108" s="138"/>
      <c r="E108" s="137" t="str">
        <f ca="1">IF(IFERROR(OFFSET(ListasChequeo!$C$3,MATCH($B108&amp;$C$8,ListasChequeo!$P$4:$P$299,0),MATCH(ResumenESTADO!E$11,ListasChequeo!$C$3:$J$3,0)-1),"")=0,"",IFERROR(OFFSET(ListasChequeo!$C$3,MATCH($B108&amp;$C$8,ListasChequeo!$P$4:$P$299,0),MATCH(ResumenESTADO!E$11,ListasChequeo!$C$3:$J$3,0)-1),""))</f>
        <v/>
      </c>
      <c r="F108" s="138" t="s">
        <v>217</v>
      </c>
      <c r="G108" s="137" t="str">
        <f ca="1">IF(IFERROR(OFFSET(ListasChequeo!$C$3,MATCH($B108&amp;$C$8,ListasChequeo!$P$4:$P$299,0),MATCH(ResumenESTADO!G$11,ListasChequeo!$C$3:$J$3,0)-1),"")=0,"",IFERROR(OFFSET(ListasChequeo!$C$3,MATCH($B108&amp;$C$8,ListasChequeo!$P$4:$P$299,0),MATCH(ResumenESTADO!G$11,ListasChequeo!$C$3:$J$3,0)-1),""))</f>
        <v/>
      </c>
      <c r="H108" s="138" t="s">
        <v>217</v>
      </c>
      <c r="I108" s="137" t="str">
        <f ca="1">IF(IFERROR(OFFSET(ListasChequeo!$C$3,MATCH($B108&amp;$C$8,ListasChequeo!$P$4:$P$299,0),MATCH(ResumenESTADO!I$11,ListasChequeo!$C$3:$J$3,0)-1),"")=0,"",IFERROR(OFFSET(ListasChequeo!$C$3,MATCH($B108&amp;$C$8,ListasChequeo!$P$4:$P$299,0),MATCH(ResumenESTADO!I$11,ListasChequeo!$C$3:$J$3,0)-1),""))</f>
        <v/>
      </c>
      <c r="J108" s="138" t="s">
        <v>217</v>
      </c>
      <c r="K108" s="137" t="str">
        <f ca="1">IF(IFERROR(OFFSET(ListasChequeo!$C$3,MATCH($B108&amp;$C$8,ListasChequeo!$P$4:$P$299,0),MATCH(ResumenESTADO!K$11,ListasChequeo!$C$3:$J$3,0)-1),"")=0,"",IFERROR(OFFSET(ListasChequeo!$C$3,MATCH($B108&amp;$C$8,ListasChequeo!$P$4:$P$299,0),MATCH(ResumenESTADO!K$11,ListasChequeo!$C$3:$J$3,0)-1),""))</f>
        <v/>
      </c>
      <c r="L108" s="63"/>
      <c r="AH108" s="40">
        <v>97</v>
      </c>
    </row>
    <row r="109" spans="2:34" ht="82" customHeight="1">
      <c r="B109" s="130">
        <v>98</v>
      </c>
      <c r="C109" s="139" t="str">
        <f ca="1">IF(IFERROR(OFFSET(ListasChequeo!$C$3,MATCH($B109&amp;$C$8,ListasChequeo!$P$4:$P$299,0),MATCH(ResumenESTADO!C$11,ListasChequeo!$C$3:$J$3,0)-1),"")=0,"",IFERROR(OFFSET(ListasChequeo!$C$3,MATCH($B109&amp;$C$8,ListasChequeo!$P$4:$P$299,0),MATCH(ResumenESTADO!C$11,ListasChequeo!$C$3:$J$3,0)-1),""))</f>
        <v/>
      </c>
      <c r="D109" s="138"/>
      <c r="E109" s="137" t="str">
        <f ca="1">IF(IFERROR(OFFSET(ListasChequeo!$C$3,MATCH($B109&amp;$C$8,ListasChequeo!$P$4:$P$299,0),MATCH(ResumenESTADO!E$11,ListasChequeo!$C$3:$J$3,0)-1),"")=0,"",IFERROR(OFFSET(ListasChequeo!$C$3,MATCH($B109&amp;$C$8,ListasChequeo!$P$4:$P$299,0),MATCH(ResumenESTADO!E$11,ListasChequeo!$C$3:$J$3,0)-1),""))</f>
        <v/>
      </c>
      <c r="F109" s="138" t="s">
        <v>217</v>
      </c>
      <c r="G109" s="137" t="str">
        <f ca="1">IF(IFERROR(OFFSET(ListasChequeo!$C$3,MATCH($B109&amp;$C$8,ListasChequeo!$P$4:$P$299,0),MATCH(ResumenESTADO!G$11,ListasChequeo!$C$3:$J$3,0)-1),"")=0,"",IFERROR(OFFSET(ListasChequeo!$C$3,MATCH($B109&amp;$C$8,ListasChequeo!$P$4:$P$299,0),MATCH(ResumenESTADO!G$11,ListasChequeo!$C$3:$J$3,0)-1),""))</f>
        <v/>
      </c>
      <c r="H109" s="138" t="s">
        <v>217</v>
      </c>
      <c r="I109" s="137" t="str">
        <f ca="1">IF(IFERROR(OFFSET(ListasChequeo!$C$3,MATCH($B109&amp;$C$8,ListasChequeo!$P$4:$P$299,0),MATCH(ResumenESTADO!I$11,ListasChequeo!$C$3:$J$3,0)-1),"")=0,"",IFERROR(OFFSET(ListasChequeo!$C$3,MATCH($B109&amp;$C$8,ListasChequeo!$P$4:$P$299,0),MATCH(ResumenESTADO!I$11,ListasChequeo!$C$3:$J$3,0)-1),""))</f>
        <v/>
      </c>
      <c r="J109" s="138" t="s">
        <v>217</v>
      </c>
      <c r="K109" s="137" t="str">
        <f ca="1">IF(IFERROR(OFFSET(ListasChequeo!$C$3,MATCH($B109&amp;$C$8,ListasChequeo!$P$4:$P$299,0),MATCH(ResumenESTADO!K$11,ListasChequeo!$C$3:$J$3,0)-1),"")=0,"",IFERROR(OFFSET(ListasChequeo!$C$3,MATCH($B109&amp;$C$8,ListasChequeo!$P$4:$P$299,0),MATCH(ResumenESTADO!K$11,ListasChequeo!$C$3:$J$3,0)-1),""))</f>
        <v/>
      </c>
      <c r="L109" s="63"/>
      <c r="AH109" s="40">
        <v>98</v>
      </c>
    </row>
    <row r="110" spans="2:34" ht="82" customHeight="1">
      <c r="B110" s="130">
        <v>99</v>
      </c>
      <c r="C110" s="139" t="str">
        <f ca="1">IF(IFERROR(OFFSET(ListasChequeo!$C$3,MATCH($B110&amp;$C$8,ListasChequeo!$P$4:$P$299,0),MATCH(ResumenESTADO!C$11,ListasChequeo!$C$3:$J$3,0)-1),"")=0,"",IFERROR(OFFSET(ListasChequeo!$C$3,MATCH($B110&amp;$C$8,ListasChequeo!$P$4:$P$299,0),MATCH(ResumenESTADO!C$11,ListasChequeo!$C$3:$J$3,0)-1),""))</f>
        <v/>
      </c>
      <c r="D110" s="138"/>
      <c r="E110" s="137" t="str">
        <f ca="1">IF(IFERROR(OFFSET(ListasChequeo!$C$3,MATCH($B110&amp;$C$8,ListasChequeo!$P$4:$P$299,0),MATCH(ResumenESTADO!E$11,ListasChequeo!$C$3:$J$3,0)-1),"")=0,"",IFERROR(OFFSET(ListasChequeo!$C$3,MATCH($B110&amp;$C$8,ListasChequeo!$P$4:$P$299,0),MATCH(ResumenESTADO!E$11,ListasChequeo!$C$3:$J$3,0)-1),""))</f>
        <v/>
      </c>
      <c r="F110" s="138" t="s">
        <v>217</v>
      </c>
      <c r="G110" s="137" t="str">
        <f ca="1">IF(IFERROR(OFFSET(ListasChequeo!$C$3,MATCH($B110&amp;$C$8,ListasChequeo!$P$4:$P$299,0),MATCH(ResumenESTADO!G$11,ListasChequeo!$C$3:$J$3,0)-1),"")=0,"",IFERROR(OFFSET(ListasChequeo!$C$3,MATCH($B110&amp;$C$8,ListasChequeo!$P$4:$P$299,0),MATCH(ResumenESTADO!G$11,ListasChequeo!$C$3:$J$3,0)-1),""))</f>
        <v/>
      </c>
      <c r="H110" s="138" t="s">
        <v>217</v>
      </c>
      <c r="I110" s="137" t="str">
        <f ca="1">IF(IFERROR(OFFSET(ListasChequeo!$C$3,MATCH($B110&amp;$C$8,ListasChequeo!$P$4:$P$299,0),MATCH(ResumenESTADO!I$11,ListasChequeo!$C$3:$J$3,0)-1),"")=0,"",IFERROR(OFFSET(ListasChequeo!$C$3,MATCH($B110&amp;$C$8,ListasChequeo!$P$4:$P$299,0),MATCH(ResumenESTADO!I$11,ListasChequeo!$C$3:$J$3,0)-1),""))</f>
        <v/>
      </c>
      <c r="J110" s="138" t="s">
        <v>217</v>
      </c>
      <c r="K110" s="137" t="str">
        <f ca="1">IF(IFERROR(OFFSET(ListasChequeo!$C$3,MATCH($B110&amp;$C$8,ListasChequeo!$P$4:$P$299,0),MATCH(ResumenESTADO!K$11,ListasChequeo!$C$3:$J$3,0)-1),"")=0,"",IFERROR(OFFSET(ListasChequeo!$C$3,MATCH($B110&amp;$C$8,ListasChequeo!$P$4:$P$299,0),MATCH(ResumenESTADO!K$11,ListasChequeo!$C$3:$J$3,0)-1),""))</f>
        <v/>
      </c>
      <c r="L110" s="63"/>
      <c r="AH110" s="40">
        <v>99</v>
      </c>
    </row>
    <row r="111" spans="2:34" ht="82" customHeight="1">
      <c r="B111" s="130">
        <v>100</v>
      </c>
      <c r="C111" s="139" t="str">
        <f ca="1">IF(IFERROR(OFFSET(ListasChequeo!$C$3,MATCH($B111&amp;$C$8,ListasChequeo!$P$4:$P$299,0),MATCH(ResumenESTADO!C$11,ListasChequeo!$C$3:$J$3,0)-1),"")=0,"",IFERROR(OFFSET(ListasChequeo!$C$3,MATCH($B111&amp;$C$8,ListasChequeo!$P$4:$P$299,0),MATCH(ResumenESTADO!C$11,ListasChequeo!$C$3:$J$3,0)-1),""))</f>
        <v/>
      </c>
      <c r="D111" s="138"/>
      <c r="E111" s="137" t="str">
        <f ca="1">IF(IFERROR(OFFSET(ListasChequeo!$C$3,MATCH($B111&amp;$C$8,ListasChequeo!$P$4:$P$299,0),MATCH(ResumenESTADO!E$11,ListasChequeo!$C$3:$J$3,0)-1),"")=0,"",IFERROR(OFFSET(ListasChequeo!$C$3,MATCH($B111&amp;$C$8,ListasChequeo!$P$4:$P$299,0),MATCH(ResumenESTADO!E$11,ListasChequeo!$C$3:$J$3,0)-1),""))</f>
        <v/>
      </c>
      <c r="F111" s="138" t="s">
        <v>217</v>
      </c>
      <c r="G111" s="137" t="str">
        <f ca="1">IF(IFERROR(OFFSET(ListasChequeo!$C$3,MATCH($B111&amp;$C$8,ListasChequeo!$P$4:$P$299,0),MATCH(ResumenESTADO!G$11,ListasChequeo!$C$3:$J$3,0)-1),"")=0,"",IFERROR(OFFSET(ListasChequeo!$C$3,MATCH($B111&amp;$C$8,ListasChequeo!$P$4:$P$299,0),MATCH(ResumenESTADO!G$11,ListasChequeo!$C$3:$J$3,0)-1),""))</f>
        <v/>
      </c>
      <c r="H111" s="138" t="s">
        <v>217</v>
      </c>
      <c r="I111" s="137" t="str">
        <f ca="1">IF(IFERROR(OFFSET(ListasChequeo!$C$3,MATCH($B111&amp;$C$8,ListasChequeo!$P$4:$P$299,0),MATCH(ResumenESTADO!I$11,ListasChequeo!$C$3:$J$3,0)-1),"")=0,"",IFERROR(OFFSET(ListasChequeo!$C$3,MATCH($B111&amp;$C$8,ListasChequeo!$P$4:$P$299,0),MATCH(ResumenESTADO!I$11,ListasChequeo!$C$3:$J$3,0)-1),""))</f>
        <v/>
      </c>
      <c r="J111" s="138" t="s">
        <v>217</v>
      </c>
      <c r="K111" s="137" t="str">
        <f ca="1">IF(IFERROR(OFFSET(ListasChequeo!$C$3,MATCH($B111&amp;$C$8,ListasChequeo!$P$4:$P$299,0),MATCH(ResumenESTADO!K$11,ListasChequeo!$C$3:$J$3,0)-1),"")=0,"",IFERROR(OFFSET(ListasChequeo!$C$3,MATCH($B111&amp;$C$8,ListasChequeo!$P$4:$P$299,0),MATCH(ResumenESTADO!K$11,ListasChequeo!$C$3:$J$3,0)-1),""))</f>
        <v/>
      </c>
      <c r="L111" s="63"/>
      <c r="AH111" s="40">
        <v>100</v>
      </c>
    </row>
    <row r="112" spans="2:34" ht="82" customHeight="1">
      <c r="B112" s="130">
        <v>101</v>
      </c>
      <c r="C112" s="139" t="str">
        <f ca="1">IF(IFERROR(OFFSET(ListasChequeo!$C$3,MATCH($B112&amp;$C$8,ListasChequeo!$P$4:$P$299,0),MATCH(ResumenESTADO!C$11,ListasChequeo!$C$3:$J$3,0)-1),"")=0,"",IFERROR(OFFSET(ListasChequeo!$C$3,MATCH($B112&amp;$C$8,ListasChequeo!$P$4:$P$299,0),MATCH(ResumenESTADO!C$11,ListasChequeo!$C$3:$J$3,0)-1),""))</f>
        <v/>
      </c>
      <c r="D112" s="138"/>
      <c r="E112" s="137" t="str">
        <f ca="1">IF(IFERROR(OFFSET(ListasChequeo!$C$3,MATCH($B112&amp;$C$8,ListasChequeo!$P$4:$P$299,0),MATCH(ResumenESTADO!E$11,ListasChequeo!$C$3:$J$3,0)-1),"")=0,"",IFERROR(OFFSET(ListasChequeo!$C$3,MATCH($B112&amp;$C$8,ListasChequeo!$P$4:$P$299,0),MATCH(ResumenESTADO!E$11,ListasChequeo!$C$3:$J$3,0)-1),""))</f>
        <v/>
      </c>
      <c r="F112" s="138" t="s">
        <v>217</v>
      </c>
      <c r="G112" s="137" t="str">
        <f ca="1">IF(IFERROR(OFFSET(ListasChequeo!$C$3,MATCH($B112&amp;$C$8,ListasChequeo!$P$4:$P$299,0),MATCH(ResumenESTADO!G$11,ListasChequeo!$C$3:$J$3,0)-1),"")=0,"",IFERROR(OFFSET(ListasChequeo!$C$3,MATCH($B112&amp;$C$8,ListasChequeo!$P$4:$P$299,0),MATCH(ResumenESTADO!G$11,ListasChequeo!$C$3:$J$3,0)-1),""))</f>
        <v/>
      </c>
      <c r="H112" s="138" t="s">
        <v>217</v>
      </c>
      <c r="I112" s="137" t="str">
        <f ca="1">IF(IFERROR(OFFSET(ListasChequeo!$C$3,MATCH($B112&amp;$C$8,ListasChequeo!$P$4:$P$299,0),MATCH(ResumenESTADO!I$11,ListasChequeo!$C$3:$J$3,0)-1),"")=0,"",IFERROR(OFFSET(ListasChequeo!$C$3,MATCH($B112&amp;$C$8,ListasChequeo!$P$4:$P$299,0),MATCH(ResumenESTADO!I$11,ListasChequeo!$C$3:$J$3,0)-1),""))</f>
        <v/>
      </c>
      <c r="J112" s="138" t="s">
        <v>217</v>
      </c>
      <c r="K112" s="137" t="str">
        <f ca="1">IF(IFERROR(OFFSET(ListasChequeo!$C$3,MATCH($B112&amp;$C$8,ListasChequeo!$P$4:$P$299,0),MATCH(ResumenESTADO!K$11,ListasChequeo!$C$3:$J$3,0)-1),"")=0,"",IFERROR(OFFSET(ListasChequeo!$C$3,MATCH($B112&amp;$C$8,ListasChequeo!$P$4:$P$299,0),MATCH(ResumenESTADO!K$11,ListasChequeo!$C$3:$J$3,0)-1),""))</f>
        <v/>
      </c>
      <c r="L112" s="63"/>
      <c r="AH112" s="40">
        <v>101</v>
      </c>
    </row>
    <row r="113" spans="2:34" ht="82" customHeight="1">
      <c r="B113" s="130">
        <v>102</v>
      </c>
      <c r="C113" s="139" t="str">
        <f ca="1">IF(IFERROR(OFFSET(ListasChequeo!$C$3,MATCH($B113&amp;$C$8,ListasChequeo!$P$4:$P$299,0),MATCH(ResumenESTADO!C$11,ListasChequeo!$C$3:$J$3,0)-1),"")=0,"",IFERROR(OFFSET(ListasChequeo!$C$3,MATCH($B113&amp;$C$8,ListasChequeo!$P$4:$P$299,0),MATCH(ResumenESTADO!C$11,ListasChequeo!$C$3:$J$3,0)-1),""))</f>
        <v/>
      </c>
      <c r="D113" s="138"/>
      <c r="E113" s="137" t="str">
        <f ca="1">IF(IFERROR(OFFSET(ListasChequeo!$C$3,MATCH($B113&amp;$C$8,ListasChequeo!$P$4:$P$299,0),MATCH(ResumenESTADO!E$11,ListasChequeo!$C$3:$J$3,0)-1),"")=0,"",IFERROR(OFFSET(ListasChequeo!$C$3,MATCH($B113&amp;$C$8,ListasChequeo!$P$4:$P$299,0),MATCH(ResumenESTADO!E$11,ListasChequeo!$C$3:$J$3,0)-1),""))</f>
        <v/>
      </c>
      <c r="F113" s="138" t="s">
        <v>217</v>
      </c>
      <c r="G113" s="137" t="str">
        <f ca="1">IF(IFERROR(OFFSET(ListasChequeo!$C$3,MATCH($B113&amp;$C$8,ListasChequeo!$P$4:$P$299,0),MATCH(ResumenESTADO!G$11,ListasChequeo!$C$3:$J$3,0)-1),"")=0,"",IFERROR(OFFSET(ListasChequeo!$C$3,MATCH($B113&amp;$C$8,ListasChequeo!$P$4:$P$299,0),MATCH(ResumenESTADO!G$11,ListasChequeo!$C$3:$J$3,0)-1),""))</f>
        <v/>
      </c>
      <c r="H113" s="138" t="s">
        <v>217</v>
      </c>
      <c r="I113" s="137" t="str">
        <f ca="1">IF(IFERROR(OFFSET(ListasChequeo!$C$3,MATCH($B113&amp;$C$8,ListasChequeo!$P$4:$P$299,0),MATCH(ResumenESTADO!I$11,ListasChequeo!$C$3:$J$3,0)-1),"")=0,"",IFERROR(OFFSET(ListasChequeo!$C$3,MATCH($B113&amp;$C$8,ListasChequeo!$P$4:$P$299,0),MATCH(ResumenESTADO!I$11,ListasChequeo!$C$3:$J$3,0)-1),""))</f>
        <v/>
      </c>
      <c r="J113" s="138" t="s">
        <v>217</v>
      </c>
      <c r="K113" s="137" t="str">
        <f ca="1">IF(IFERROR(OFFSET(ListasChequeo!$C$3,MATCH($B113&amp;$C$8,ListasChequeo!$P$4:$P$299,0),MATCH(ResumenESTADO!K$11,ListasChequeo!$C$3:$J$3,0)-1),"")=0,"",IFERROR(OFFSET(ListasChequeo!$C$3,MATCH($B113&amp;$C$8,ListasChequeo!$P$4:$P$299,0),MATCH(ResumenESTADO!K$11,ListasChequeo!$C$3:$J$3,0)-1),""))</f>
        <v/>
      </c>
      <c r="L113" s="63"/>
      <c r="AH113" s="40">
        <v>102</v>
      </c>
    </row>
    <row r="114" spans="2:34" ht="82" customHeight="1">
      <c r="B114" s="130">
        <v>103</v>
      </c>
      <c r="C114" s="139" t="str">
        <f ca="1">IF(IFERROR(OFFSET(ListasChequeo!$C$3,MATCH($B114&amp;$C$8,ListasChequeo!$P$4:$P$299,0),MATCH(ResumenESTADO!C$11,ListasChequeo!$C$3:$J$3,0)-1),"")=0,"",IFERROR(OFFSET(ListasChequeo!$C$3,MATCH($B114&amp;$C$8,ListasChequeo!$P$4:$P$299,0),MATCH(ResumenESTADO!C$11,ListasChequeo!$C$3:$J$3,0)-1),""))</f>
        <v/>
      </c>
      <c r="D114" s="138"/>
      <c r="E114" s="137" t="str">
        <f ca="1">IF(IFERROR(OFFSET(ListasChequeo!$C$3,MATCH($B114&amp;$C$8,ListasChequeo!$P$4:$P$299,0),MATCH(ResumenESTADO!E$11,ListasChequeo!$C$3:$J$3,0)-1),"")=0,"",IFERROR(OFFSET(ListasChequeo!$C$3,MATCH($B114&amp;$C$8,ListasChequeo!$P$4:$P$299,0),MATCH(ResumenESTADO!E$11,ListasChequeo!$C$3:$J$3,0)-1),""))</f>
        <v/>
      </c>
      <c r="F114" s="138" t="s">
        <v>217</v>
      </c>
      <c r="G114" s="137" t="str">
        <f ca="1">IF(IFERROR(OFFSET(ListasChequeo!$C$3,MATCH($B114&amp;$C$8,ListasChequeo!$P$4:$P$299,0),MATCH(ResumenESTADO!G$11,ListasChequeo!$C$3:$J$3,0)-1),"")=0,"",IFERROR(OFFSET(ListasChequeo!$C$3,MATCH($B114&amp;$C$8,ListasChequeo!$P$4:$P$299,0),MATCH(ResumenESTADO!G$11,ListasChequeo!$C$3:$J$3,0)-1),""))</f>
        <v/>
      </c>
      <c r="H114" s="138" t="s">
        <v>217</v>
      </c>
      <c r="I114" s="137" t="str">
        <f ca="1">IF(IFERROR(OFFSET(ListasChequeo!$C$3,MATCH($B114&amp;$C$8,ListasChequeo!$P$4:$P$299,0),MATCH(ResumenESTADO!I$11,ListasChequeo!$C$3:$J$3,0)-1),"")=0,"",IFERROR(OFFSET(ListasChequeo!$C$3,MATCH($B114&amp;$C$8,ListasChequeo!$P$4:$P$299,0),MATCH(ResumenESTADO!I$11,ListasChequeo!$C$3:$J$3,0)-1),""))</f>
        <v/>
      </c>
      <c r="J114" s="138" t="s">
        <v>217</v>
      </c>
      <c r="K114" s="137" t="str">
        <f ca="1">IF(IFERROR(OFFSET(ListasChequeo!$C$3,MATCH($B114&amp;$C$8,ListasChequeo!$P$4:$P$299,0),MATCH(ResumenESTADO!K$11,ListasChequeo!$C$3:$J$3,0)-1),"")=0,"",IFERROR(OFFSET(ListasChequeo!$C$3,MATCH($B114&amp;$C$8,ListasChequeo!$P$4:$P$299,0),MATCH(ResumenESTADO!K$11,ListasChequeo!$C$3:$J$3,0)-1),""))</f>
        <v/>
      </c>
      <c r="L114" s="63"/>
      <c r="AH114" s="40">
        <v>103</v>
      </c>
    </row>
    <row r="115" spans="2:34" ht="82" customHeight="1">
      <c r="B115" s="130">
        <v>104</v>
      </c>
      <c r="C115" s="139" t="str">
        <f ca="1">IF(IFERROR(OFFSET(ListasChequeo!$C$3,MATCH($B115&amp;$C$8,ListasChequeo!$P$4:$P$299,0),MATCH(ResumenESTADO!C$11,ListasChequeo!$C$3:$J$3,0)-1),"")=0,"",IFERROR(OFFSET(ListasChequeo!$C$3,MATCH($B115&amp;$C$8,ListasChequeo!$P$4:$P$299,0),MATCH(ResumenESTADO!C$11,ListasChequeo!$C$3:$J$3,0)-1),""))</f>
        <v/>
      </c>
      <c r="D115" s="138"/>
      <c r="E115" s="137" t="str">
        <f ca="1">IF(IFERROR(OFFSET(ListasChequeo!$C$3,MATCH($B115&amp;$C$8,ListasChequeo!$P$4:$P$299,0),MATCH(ResumenESTADO!E$11,ListasChequeo!$C$3:$J$3,0)-1),"")=0,"",IFERROR(OFFSET(ListasChequeo!$C$3,MATCH($B115&amp;$C$8,ListasChequeo!$P$4:$P$299,0),MATCH(ResumenESTADO!E$11,ListasChequeo!$C$3:$J$3,0)-1),""))</f>
        <v/>
      </c>
      <c r="F115" s="138" t="s">
        <v>217</v>
      </c>
      <c r="G115" s="137" t="str">
        <f ca="1">IF(IFERROR(OFFSET(ListasChequeo!$C$3,MATCH($B115&amp;$C$8,ListasChequeo!$P$4:$P$299,0),MATCH(ResumenESTADO!G$11,ListasChequeo!$C$3:$J$3,0)-1),"")=0,"",IFERROR(OFFSET(ListasChequeo!$C$3,MATCH($B115&amp;$C$8,ListasChequeo!$P$4:$P$299,0),MATCH(ResumenESTADO!G$11,ListasChequeo!$C$3:$J$3,0)-1),""))</f>
        <v/>
      </c>
      <c r="H115" s="138" t="s">
        <v>217</v>
      </c>
      <c r="I115" s="137" t="str">
        <f ca="1">IF(IFERROR(OFFSET(ListasChequeo!$C$3,MATCH($B115&amp;$C$8,ListasChequeo!$P$4:$P$299,0),MATCH(ResumenESTADO!I$11,ListasChequeo!$C$3:$J$3,0)-1),"")=0,"",IFERROR(OFFSET(ListasChequeo!$C$3,MATCH($B115&amp;$C$8,ListasChequeo!$P$4:$P$299,0),MATCH(ResumenESTADO!I$11,ListasChequeo!$C$3:$J$3,0)-1),""))</f>
        <v/>
      </c>
      <c r="J115" s="138" t="s">
        <v>217</v>
      </c>
      <c r="K115" s="137" t="str">
        <f ca="1">IF(IFERROR(OFFSET(ListasChequeo!$C$3,MATCH($B115&amp;$C$8,ListasChequeo!$P$4:$P$299,0),MATCH(ResumenESTADO!K$11,ListasChequeo!$C$3:$J$3,0)-1),"")=0,"",IFERROR(OFFSET(ListasChequeo!$C$3,MATCH($B115&amp;$C$8,ListasChequeo!$P$4:$P$299,0),MATCH(ResumenESTADO!K$11,ListasChequeo!$C$3:$J$3,0)-1),""))</f>
        <v/>
      </c>
      <c r="L115" s="63"/>
      <c r="AH115" s="40">
        <v>104</v>
      </c>
    </row>
    <row r="116" spans="2:34" ht="82" customHeight="1">
      <c r="B116" s="130">
        <v>105</v>
      </c>
      <c r="C116" s="139" t="str">
        <f ca="1">IF(IFERROR(OFFSET(ListasChequeo!$C$3,MATCH($B116&amp;$C$8,ListasChequeo!$P$4:$P$299,0),MATCH(ResumenESTADO!C$11,ListasChequeo!$C$3:$J$3,0)-1),"")=0,"",IFERROR(OFFSET(ListasChequeo!$C$3,MATCH($B116&amp;$C$8,ListasChequeo!$P$4:$P$299,0),MATCH(ResumenESTADO!C$11,ListasChequeo!$C$3:$J$3,0)-1),""))</f>
        <v/>
      </c>
      <c r="D116" s="138"/>
      <c r="E116" s="137" t="str">
        <f ca="1">IF(IFERROR(OFFSET(ListasChequeo!$C$3,MATCH($B116&amp;$C$8,ListasChequeo!$P$4:$P$299,0),MATCH(ResumenESTADO!E$11,ListasChequeo!$C$3:$J$3,0)-1),"")=0,"",IFERROR(OFFSET(ListasChequeo!$C$3,MATCH($B116&amp;$C$8,ListasChequeo!$P$4:$P$299,0),MATCH(ResumenESTADO!E$11,ListasChequeo!$C$3:$J$3,0)-1),""))</f>
        <v/>
      </c>
      <c r="F116" s="138" t="s">
        <v>217</v>
      </c>
      <c r="G116" s="137" t="str">
        <f ca="1">IF(IFERROR(OFFSET(ListasChequeo!$C$3,MATCH($B116&amp;$C$8,ListasChequeo!$P$4:$P$299,0),MATCH(ResumenESTADO!G$11,ListasChequeo!$C$3:$J$3,0)-1),"")=0,"",IFERROR(OFFSET(ListasChequeo!$C$3,MATCH($B116&amp;$C$8,ListasChequeo!$P$4:$P$299,0),MATCH(ResumenESTADO!G$11,ListasChequeo!$C$3:$J$3,0)-1),""))</f>
        <v/>
      </c>
      <c r="H116" s="138" t="s">
        <v>217</v>
      </c>
      <c r="I116" s="137" t="str">
        <f ca="1">IF(IFERROR(OFFSET(ListasChequeo!$C$3,MATCH($B116&amp;$C$8,ListasChequeo!$P$4:$P$299,0),MATCH(ResumenESTADO!I$11,ListasChequeo!$C$3:$J$3,0)-1),"")=0,"",IFERROR(OFFSET(ListasChequeo!$C$3,MATCH($B116&amp;$C$8,ListasChequeo!$P$4:$P$299,0),MATCH(ResumenESTADO!I$11,ListasChequeo!$C$3:$J$3,0)-1),""))</f>
        <v/>
      </c>
      <c r="J116" s="138" t="s">
        <v>217</v>
      </c>
      <c r="K116" s="137" t="str">
        <f ca="1">IF(IFERROR(OFFSET(ListasChequeo!$C$3,MATCH($B116&amp;$C$8,ListasChequeo!$P$4:$P$299,0),MATCH(ResumenESTADO!K$11,ListasChequeo!$C$3:$J$3,0)-1),"")=0,"",IFERROR(OFFSET(ListasChequeo!$C$3,MATCH($B116&amp;$C$8,ListasChequeo!$P$4:$P$299,0),MATCH(ResumenESTADO!K$11,ListasChequeo!$C$3:$J$3,0)-1),""))</f>
        <v/>
      </c>
      <c r="L116" s="63"/>
      <c r="AH116" s="40">
        <v>105</v>
      </c>
    </row>
    <row r="117" spans="2:34" ht="82" customHeight="1">
      <c r="B117" s="130">
        <v>106</v>
      </c>
      <c r="C117" s="139" t="str">
        <f ca="1">IF(IFERROR(OFFSET(ListasChequeo!$C$3,MATCH($B117&amp;$C$8,ListasChequeo!$P$4:$P$299,0),MATCH(ResumenESTADO!C$11,ListasChequeo!$C$3:$J$3,0)-1),"")=0,"",IFERROR(OFFSET(ListasChequeo!$C$3,MATCH($B117&amp;$C$8,ListasChequeo!$P$4:$P$299,0),MATCH(ResumenESTADO!C$11,ListasChequeo!$C$3:$J$3,0)-1),""))</f>
        <v/>
      </c>
      <c r="D117" s="138"/>
      <c r="E117" s="137" t="str">
        <f ca="1">IF(IFERROR(OFFSET(ListasChequeo!$C$3,MATCH($B117&amp;$C$8,ListasChequeo!$P$4:$P$299,0),MATCH(ResumenESTADO!E$11,ListasChequeo!$C$3:$J$3,0)-1),"")=0,"",IFERROR(OFFSET(ListasChequeo!$C$3,MATCH($B117&amp;$C$8,ListasChequeo!$P$4:$P$299,0),MATCH(ResumenESTADO!E$11,ListasChequeo!$C$3:$J$3,0)-1),""))</f>
        <v/>
      </c>
      <c r="F117" s="138" t="s">
        <v>217</v>
      </c>
      <c r="G117" s="137" t="str">
        <f ca="1">IF(IFERROR(OFFSET(ListasChequeo!$C$3,MATCH($B117&amp;$C$8,ListasChequeo!$P$4:$P$299,0),MATCH(ResumenESTADO!G$11,ListasChequeo!$C$3:$J$3,0)-1),"")=0,"",IFERROR(OFFSET(ListasChequeo!$C$3,MATCH($B117&amp;$C$8,ListasChequeo!$P$4:$P$299,0),MATCH(ResumenESTADO!G$11,ListasChequeo!$C$3:$J$3,0)-1),""))</f>
        <v/>
      </c>
      <c r="H117" s="138" t="s">
        <v>217</v>
      </c>
      <c r="I117" s="137" t="str">
        <f ca="1">IF(IFERROR(OFFSET(ListasChequeo!$C$3,MATCH($B117&amp;$C$8,ListasChequeo!$P$4:$P$299,0),MATCH(ResumenESTADO!I$11,ListasChequeo!$C$3:$J$3,0)-1),"")=0,"",IFERROR(OFFSET(ListasChequeo!$C$3,MATCH($B117&amp;$C$8,ListasChequeo!$P$4:$P$299,0),MATCH(ResumenESTADO!I$11,ListasChequeo!$C$3:$J$3,0)-1),""))</f>
        <v/>
      </c>
      <c r="J117" s="138" t="s">
        <v>217</v>
      </c>
      <c r="K117" s="137" t="str">
        <f ca="1">IF(IFERROR(OFFSET(ListasChequeo!$C$3,MATCH($B117&amp;$C$8,ListasChequeo!$P$4:$P$299,0),MATCH(ResumenESTADO!K$11,ListasChequeo!$C$3:$J$3,0)-1),"")=0,"",IFERROR(OFFSET(ListasChequeo!$C$3,MATCH($B117&amp;$C$8,ListasChequeo!$P$4:$P$299,0),MATCH(ResumenESTADO!K$11,ListasChequeo!$C$3:$J$3,0)-1),""))</f>
        <v/>
      </c>
      <c r="L117" s="63"/>
      <c r="AH117" s="40">
        <v>106</v>
      </c>
    </row>
    <row r="118" spans="2:34" ht="82" customHeight="1">
      <c r="B118" s="130">
        <v>107</v>
      </c>
      <c r="C118" s="139" t="str">
        <f ca="1">IF(IFERROR(OFFSET(ListasChequeo!$C$3,MATCH($B118&amp;$C$8,ListasChequeo!$P$4:$P$299,0),MATCH(ResumenESTADO!C$11,ListasChequeo!$C$3:$J$3,0)-1),"")=0,"",IFERROR(OFFSET(ListasChequeo!$C$3,MATCH($B118&amp;$C$8,ListasChequeo!$P$4:$P$299,0),MATCH(ResumenESTADO!C$11,ListasChequeo!$C$3:$J$3,0)-1),""))</f>
        <v/>
      </c>
      <c r="D118" s="138"/>
      <c r="E118" s="137" t="str">
        <f ca="1">IF(IFERROR(OFFSET(ListasChequeo!$C$3,MATCH($B118&amp;$C$8,ListasChequeo!$P$4:$P$299,0),MATCH(ResumenESTADO!E$11,ListasChequeo!$C$3:$J$3,0)-1),"")=0,"",IFERROR(OFFSET(ListasChequeo!$C$3,MATCH($B118&amp;$C$8,ListasChequeo!$P$4:$P$299,0),MATCH(ResumenESTADO!E$11,ListasChequeo!$C$3:$J$3,0)-1),""))</f>
        <v/>
      </c>
      <c r="F118" s="138" t="s">
        <v>217</v>
      </c>
      <c r="G118" s="137" t="str">
        <f ca="1">IF(IFERROR(OFFSET(ListasChequeo!$C$3,MATCH($B118&amp;$C$8,ListasChequeo!$P$4:$P$299,0),MATCH(ResumenESTADO!G$11,ListasChequeo!$C$3:$J$3,0)-1),"")=0,"",IFERROR(OFFSET(ListasChequeo!$C$3,MATCH($B118&amp;$C$8,ListasChequeo!$P$4:$P$299,0),MATCH(ResumenESTADO!G$11,ListasChequeo!$C$3:$J$3,0)-1),""))</f>
        <v/>
      </c>
      <c r="H118" s="138" t="s">
        <v>217</v>
      </c>
      <c r="I118" s="137" t="str">
        <f ca="1">IF(IFERROR(OFFSET(ListasChequeo!$C$3,MATCH($B118&amp;$C$8,ListasChequeo!$P$4:$P$299,0),MATCH(ResumenESTADO!I$11,ListasChequeo!$C$3:$J$3,0)-1),"")=0,"",IFERROR(OFFSET(ListasChequeo!$C$3,MATCH($B118&amp;$C$8,ListasChequeo!$P$4:$P$299,0),MATCH(ResumenESTADO!I$11,ListasChequeo!$C$3:$J$3,0)-1),""))</f>
        <v/>
      </c>
      <c r="J118" s="138" t="s">
        <v>217</v>
      </c>
      <c r="K118" s="137" t="str">
        <f ca="1">IF(IFERROR(OFFSET(ListasChequeo!$C$3,MATCH($B118&amp;$C$8,ListasChequeo!$P$4:$P$299,0),MATCH(ResumenESTADO!K$11,ListasChequeo!$C$3:$J$3,0)-1),"")=0,"",IFERROR(OFFSET(ListasChequeo!$C$3,MATCH($B118&amp;$C$8,ListasChequeo!$P$4:$P$299,0),MATCH(ResumenESTADO!K$11,ListasChequeo!$C$3:$J$3,0)-1),""))</f>
        <v/>
      </c>
      <c r="L118" s="63"/>
      <c r="AH118" s="40">
        <v>107</v>
      </c>
    </row>
    <row r="119" spans="2:34" ht="82" customHeight="1">
      <c r="B119" s="130">
        <v>108</v>
      </c>
      <c r="C119" s="139" t="str">
        <f ca="1">IF(IFERROR(OFFSET(ListasChequeo!$C$3,MATCH($B119&amp;$C$8,ListasChequeo!$P$4:$P$299,0),MATCH(ResumenESTADO!C$11,ListasChequeo!$C$3:$J$3,0)-1),"")=0,"",IFERROR(OFFSET(ListasChequeo!$C$3,MATCH($B119&amp;$C$8,ListasChequeo!$P$4:$P$299,0),MATCH(ResumenESTADO!C$11,ListasChequeo!$C$3:$J$3,0)-1),""))</f>
        <v/>
      </c>
      <c r="D119" s="138"/>
      <c r="E119" s="137" t="str">
        <f ca="1">IF(IFERROR(OFFSET(ListasChequeo!$C$3,MATCH($B119&amp;$C$8,ListasChequeo!$P$4:$P$299,0),MATCH(ResumenESTADO!E$11,ListasChequeo!$C$3:$J$3,0)-1),"")=0,"",IFERROR(OFFSET(ListasChequeo!$C$3,MATCH($B119&amp;$C$8,ListasChequeo!$P$4:$P$299,0),MATCH(ResumenESTADO!E$11,ListasChequeo!$C$3:$J$3,0)-1),""))</f>
        <v/>
      </c>
      <c r="F119" s="138" t="s">
        <v>217</v>
      </c>
      <c r="G119" s="137" t="str">
        <f ca="1">IF(IFERROR(OFFSET(ListasChequeo!$C$3,MATCH($B119&amp;$C$8,ListasChequeo!$P$4:$P$299,0),MATCH(ResumenESTADO!G$11,ListasChequeo!$C$3:$J$3,0)-1),"")=0,"",IFERROR(OFFSET(ListasChequeo!$C$3,MATCH($B119&amp;$C$8,ListasChequeo!$P$4:$P$299,0),MATCH(ResumenESTADO!G$11,ListasChequeo!$C$3:$J$3,0)-1),""))</f>
        <v/>
      </c>
      <c r="H119" s="138" t="s">
        <v>217</v>
      </c>
      <c r="I119" s="137" t="str">
        <f ca="1">IF(IFERROR(OFFSET(ListasChequeo!$C$3,MATCH($B119&amp;$C$8,ListasChequeo!$P$4:$P$299,0),MATCH(ResumenESTADO!I$11,ListasChequeo!$C$3:$J$3,0)-1),"")=0,"",IFERROR(OFFSET(ListasChequeo!$C$3,MATCH($B119&amp;$C$8,ListasChequeo!$P$4:$P$299,0),MATCH(ResumenESTADO!I$11,ListasChequeo!$C$3:$J$3,0)-1),""))</f>
        <v/>
      </c>
      <c r="J119" s="138" t="s">
        <v>217</v>
      </c>
      <c r="K119" s="137" t="str">
        <f ca="1">IF(IFERROR(OFFSET(ListasChequeo!$C$3,MATCH($B119&amp;$C$8,ListasChequeo!$P$4:$P$299,0),MATCH(ResumenESTADO!K$11,ListasChequeo!$C$3:$J$3,0)-1),"")=0,"",IFERROR(OFFSET(ListasChequeo!$C$3,MATCH($B119&amp;$C$8,ListasChequeo!$P$4:$P$299,0),MATCH(ResumenESTADO!K$11,ListasChequeo!$C$3:$J$3,0)-1),""))</f>
        <v/>
      </c>
      <c r="L119" s="63"/>
      <c r="AH119" s="40">
        <v>108</v>
      </c>
    </row>
    <row r="120" spans="2:34" ht="82" customHeight="1">
      <c r="B120" s="130">
        <v>109</v>
      </c>
      <c r="C120" s="139" t="str">
        <f ca="1">IF(IFERROR(OFFSET(ListasChequeo!$C$3,MATCH($B120&amp;$C$8,ListasChequeo!$P$4:$P$299,0),MATCH(ResumenESTADO!C$11,ListasChequeo!$C$3:$J$3,0)-1),"")=0,"",IFERROR(OFFSET(ListasChequeo!$C$3,MATCH($B120&amp;$C$8,ListasChequeo!$P$4:$P$299,0),MATCH(ResumenESTADO!C$11,ListasChequeo!$C$3:$J$3,0)-1),""))</f>
        <v/>
      </c>
      <c r="D120" s="138"/>
      <c r="E120" s="137" t="str">
        <f ca="1">IF(IFERROR(OFFSET(ListasChequeo!$C$3,MATCH($B120&amp;$C$8,ListasChequeo!$P$4:$P$299,0),MATCH(ResumenESTADO!E$11,ListasChequeo!$C$3:$J$3,0)-1),"")=0,"",IFERROR(OFFSET(ListasChequeo!$C$3,MATCH($B120&amp;$C$8,ListasChequeo!$P$4:$P$299,0),MATCH(ResumenESTADO!E$11,ListasChequeo!$C$3:$J$3,0)-1),""))</f>
        <v/>
      </c>
      <c r="F120" s="138" t="s">
        <v>217</v>
      </c>
      <c r="G120" s="137" t="str">
        <f ca="1">IF(IFERROR(OFFSET(ListasChequeo!$C$3,MATCH($B120&amp;$C$8,ListasChequeo!$P$4:$P$299,0),MATCH(ResumenESTADO!G$11,ListasChequeo!$C$3:$J$3,0)-1),"")=0,"",IFERROR(OFFSET(ListasChequeo!$C$3,MATCH($B120&amp;$C$8,ListasChequeo!$P$4:$P$299,0),MATCH(ResumenESTADO!G$11,ListasChequeo!$C$3:$J$3,0)-1),""))</f>
        <v/>
      </c>
      <c r="H120" s="138" t="s">
        <v>217</v>
      </c>
      <c r="I120" s="137" t="str">
        <f ca="1">IF(IFERROR(OFFSET(ListasChequeo!$C$3,MATCH($B120&amp;$C$8,ListasChequeo!$P$4:$P$299,0),MATCH(ResumenESTADO!I$11,ListasChequeo!$C$3:$J$3,0)-1),"")=0,"",IFERROR(OFFSET(ListasChequeo!$C$3,MATCH($B120&amp;$C$8,ListasChequeo!$P$4:$P$299,0),MATCH(ResumenESTADO!I$11,ListasChequeo!$C$3:$J$3,0)-1),""))</f>
        <v/>
      </c>
      <c r="J120" s="138" t="s">
        <v>217</v>
      </c>
      <c r="K120" s="137" t="str">
        <f ca="1">IF(IFERROR(OFFSET(ListasChequeo!$C$3,MATCH($B120&amp;$C$8,ListasChequeo!$P$4:$P$299,0),MATCH(ResumenESTADO!K$11,ListasChequeo!$C$3:$J$3,0)-1),"")=0,"",IFERROR(OFFSET(ListasChequeo!$C$3,MATCH($B120&amp;$C$8,ListasChequeo!$P$4:$P$299,0),MATCH(ResumenESTADO!K$11,ListasChequeo!$C$3:$J$3,0)-1),""))</f>
        <v/>
      </c>
      <c r="L120" s="63"/>
      <c r="AH120" s="40">
        <v>109</v>
      </c>
    </row>
    <row r="121" spans="2:34" ht="82" customHeight="1">
      <c r="B121" s="130">
        <v>110</v>
      </c>
      <c r="C121" s="139" t="str">
        <f ca="1">IF(IFERROR(OFFSET(ListasChequeo!$C$3,MATCH($B121&amp;$C$8,ListasChequeo!$P$4:$P$299,0),MATCH(ResumenESTADO!C$11,ListasChequeo!$C$3:$J$3,0)-1),"")=0,"",IFERROR(OFFSET(ListasChequeo!$C$3,MATCH($B121&amp;$C$8,ListasChequeo!$P$4:$P$299,0),MATCH(ResumenESTADO!C$11,ListasChequeo!$C$3:$J$3,0)-1),""))</f>
        <v/>
      </c>
      <c r="D121" s="138"/>
      <c r="E121" s="137" t="str">
        <f ca="1">IF(IFERROR(OFFSET(ListasChequeo!$C$3,MATCH($B121&amp;$C$8,ListasChequeo!$P$4:$P$299,0),MATCH(ResumenESTADO!E$11,ListasChequeo!$C$3:$J$3,0)-1),"")=0,"",IFERROR(OFFSET(ListasChequeo!$C$3,MATCH($B121&amp;$C$8,ListasChequeo!$P$4:$P$299,0),MATCH(ResumenESTADO!E$11,ListasChequeo!$C$3:$J$3,0)-1),""))</f>
        <v/>
      </c>
      <c r="F121" s="138" t="s">
        <v>217</v>
      </c>
      <c r="G121" s="137" t="str">
        <f ca="1">IF(IFERROR(OFFSET(ListasChequeo!$C$3,MATCH($B121&amp;$C$8,ListasChequeo!$P$4:$P$299,0),MATCH(ResumenESTADO!G$11,ListasChequeo!$C$3:$J$3,0)-1),"")=0,"",IFERROR(OFFSET(ListasChequeo!$C$3,MATCH($B121&amp;$C$8,ListasChequeo!$P$4:$P$299,0),MATCH(ResumenESTADO!G$11,ListasChequeo!$C$3:$J$3,0)-1),""))</f>
        <v/>
      </c>
      <c r="H121" s="138" t="s">
        <v>217</v>
      </c>
      <c r="I121" s="137" t="str">
        <f ca="1">IF(IFERROR(OFFSET(ListasChequeo!$C$3,MATCH($B121&amp;$C$8,ListasChequeo!$P$4:$P$299,0),MATCH(ResumenESTADO!I$11,ListasChequeo!$C$3:$J$3,0)-1),"")=0,"",IFERROR(OFFSET(ListasChequeo!$C$3,MATCH($B121&amp;$C$8,ListasChequeo!$P$4:$P$299,0),MATCH(ResumenESTADO!I$11,ListasChequeo!$C$3:$J$3,0)-1),""))</f>
        <v/>
      </c>
      <c r="J121" s="138" t="s">
        <v>217</v>
      </c>
      <c r="K121" s="137" t="str">
        <f ca="1">IF(IFERROR(OFFSET(ListasChequeo!$C$3,MATCH($B121&amp;$C$8,ListasChequeo!$P$4:$P$299,0),MATCH(ResumenESTADO!K$11,ListasChequeo!$C$3:$J$3,0)-1),"")=0,"",IFERROR(OFFSET(ListasChequeo!$C$3,MATCH($B121&amp;$C$8,ListasChequeo!$P$4:$P$299,0),MATCH(ResumenESTADO!K$11,ListasChequeo!$C$3:$J$3,0)-1),""))</f>
        <v/>
      </c>
      <c r="L121" s="63"/>
      <c r="AH121" s="40">
        <v>110</v>
      </c>
    </row>
    <row r="122" spans="2:34" ht="82" customHeight="1">
      <c r="B122" s="130">
        <v>111</v>
      </c>
      <c r="C122" s="139" t="str">
        <f ca="1">IF(IFERROR(OFFSET(ListasChequeo!$C$3,MATCH($B122&amp;$C$8,ListasChequeo!$P$4:$P$299,0),MATCH(ResumenESTADO!C$11,ListasChequeo!$C$3:$J$3,0)-1),"")=0,"",IFERROR(OFFSET(ListasChequeo!$C$3,MATCH($B122&amp;$C$8,ListasChequeo!$P$4:$P$299,0),MATCH(ResumenESTADO!C$11,ListasChequeo!$C$3:$J$3,0)-1),""))</f>
        <v/>
      </c>
      <c r="D122" s="138"/>
      <c r="E122" s="137" t="str">
        <f ca="1">IF(IFERROR(OFFSET(ListasChequeo!$C$3,MATCH($B122&amp;$C$8,ListasChequeo!$P$4:$P$299,0),MATCH(ResumenESTADO!E$11,ListasChequeo!$C$3:$J$3,0)-1),"")=0,"",IFERROR(OFFSET(ListasChequeo!$C$3,MATCH($B122&amp;$C$8,ListasChequeo!$P$4:$P$299,0),MATCH(ResumenESTADO!E$11,ListasChequeo!$C$3:$J$3,0)-1),""))</f>
        <v/>
      </c>
      <c r="F122" s="138" t="s">
        <v>217</v>
      </c>
      <c r="G122" s="137" t="str">
        <f ca="1">IF(IFERROR(OFFSET(ListasChequeo!$C$3,MATCH($B122&amp;$C$8,ListasChequeo!$P$4:$P$299,0),MATCH(ResumenESTADO!G$11,ListasChequeo!$C$3:$J$3,0)-1),"")=0,"",IFERROR(OFFSET(ListasChequeo!$C$3,MATCH($B122&amp;$C$8,ListasChequeo!$P$4:$P$299,0),MATCH(ResumenESTADO!G$11,ListasChequeo!$C$3:$J$3,0)-1),""))</f>
        <v/>
      </c>
      <c r="H122" s="138" t="s">
        <v>217</v>
      </c>
      <c r="I122" s="137" t="str">
        <f ca="1">IF(IFERROR(OFFSET(ListasChequeo!$C$3,MATCH($B122&amp;$C$8,ListasChequeo!$P$4:$P$299,0),MATCH(ResumenESTADO!I$11,ListasChequeo!$C$3:$J$3,0)-1),"")=0,"",IFERROR(OFFSET(ListasChequeo!$C$3,MATCH($B122&amp;$C$8,ListasChequeo!$P$4:$P$299,0),MATCH(ResumenESTADO!I$11,ListasChequeo!$C$3:$J$3,0)-1),""))</f>
        <v/>
      </c>
      <c r="J122" s="138" t="s">
        <v>217</v>
      </c>
      <c r="K122" s="137" t="str">
        <f ca="1">IF(IFERROR(OFFSET(ListasChequeo!$C$3,MATCH($B122&amp;$C$8,ListasChequeo!$P$4:$P$299,0),MATCH(ResumenESTADO!K$11,ListasChequeo!$C$3:$J$3,0)-1),"")=0,"",IFERROR(OFFSET(ListasChequeo!$C$3,MATCH($B122&amp;$C$8,ListasChequeo!$P$4:$P$299,0),MATCH(ResumenESTADO!K$11,ListasChequeo!$C$3:$J$3,0)-1),""))</f>
        <v/>
      </c>
      <c r="L122" s="63"/>
      <c r="AH122" s="40">
        <v>111</v>
      </c>
    </row>
    <row r="123" spans="2:34" ht="82" customHeight="1">
      <c r="B123" s="130">
        <v>112</v>
      </c>
      <c r="C123" s="139" t="str">
        <f ca="1">IF(IFERROR(OFFSET(ListasChequeo!$C$3,MATCH($B123&amp;$C$8,ListasChequeo!$P$4:$P$299,0),MATCH(ResumenESTADO!C$11,ListasChequeo!$C$3:$J$3,0)-1),"")=0,"",IFERROR(OFFSET(ListasChequeo!$C$3,MATCH($B123&amp;$C$8,ListasChequeo!$P$4:$P$299,0),MATCH(ResumenESTADO!C$11,ListasChequeo!$C$3:$J$3,0)-1),""))</f>
        <v/>
      </c>
      <c r="D123" s="138"/>
      <c r="E123" s="137" t="str">
        <f ca="1">IF(IFERROR(OFFSET(ListasChequeo!$C$3,MATCH($B123&amp;$C$8,ListasChequeo!$P$4:$P$299,0),MATCH(ResumenESTADO!E$11,ListasChequeo!$C$3:$J$3,0)-1),"")=0,"",IFERROR(OFFSET(ListasChequeo!$C$3,MATCH($B123&amp;$C$8,ListasChequeo!$P$4:$P$299,0),MATCH(ResumenESTADO!E$11,ListasChequeo!$C$3:$J$3,0)-1),""))</f>
        <v/>
      </c>
      <c r="F123" s="138" t="s">
        <v>217</v>
      </c>
      <c r="G123" s="137" t="str">
        <f ca="1">IF(IFERROR(OFFSET(ListasChequeo!$C$3,MATCH($B123&amp;$C$8,ListasChequeo!$P$4:$P$299,0),MATCH(ResumenESTADO!G$11,ListasChequeo!$C$3:$J$3,0)-1),"")=0,"",IFERROR(OFFSET(ListasChequeo!$C$3,MATCH($B123&amp;$C$8,ListasChequeo!$P$4:$P$299,0),MATCH(ResumenESTADO!G$11,ListasChequeo!$C$3:$J$3,0)-1),""))</f>
        <v/>
      </c>
      <c r="H123" s="138" t="s">
        <v>217</v>
      </c>
      <c r="I123" s="137" t="str">
        <f ca="1">IF(IFERROR(OFFSET(ListasChequeo!$C$3,MATCH($B123&amp;$C$8,ListasChequeo!$P$4:$P$299,0),MATCH(ResumenESTADO!I$11,ListasChequeo!$C$3:$J$3,0)-1),"")=0,"",IFERROR(OFFSET(ListasChequeo!$C$3,MATCH($B123&amp;$C$8,ListasChequeo!$P$4:$P$299,0),MATCH(ResumenESTADO!I$11,ListasChequeo!$C$3:$J$3,0)-1),""))</f>
        <v/>
      </c>
      <c r="J123" s="138" t="s">
        <v>217</v>
      </c>
      <c r="K123" s="137" t="str">
        <f ca="1">IF(IFERROR(OFFSET(ListasChequeo!$C$3,MATCH($B123&amp;$C$8,ListasChequeo!$P$4:$P$299,0),MATCH(ResumenESTADO!K$11,ListasChequeo!$C$3:$J$3,0)-1),"")=0,"",IFERROR(OFFSET(ListasChequeo!$C$3,MATCH($B123&amp;$C$8,ListasChequeo!$P$4:$P$299,0),MATCH(ResumenESTADO!K$11,ListasChequeo!$C$3:$J$3,0)-1),""))</f>
        <v/>
      </c>
      <c r="L123" s="63"/>
      <c r="AH123" s="40">
        <v>112</v>
      </c>
    </row>
    <row r="124" spans="2:34" ht="82" customHeight="1">
      <c r="B124" s="130">
        <v>113</v>
      </c>
      <c r="C124" s="139" t="str">
        <f ca="1">IF(IFERROR(OFFSET(ListasChequeo!$C$3,MATCH($B124&amp;$C$8,ListasChequeo!$P$4:$P$299,0),MATCH(ResumenESTADO!C$11,ListasChequeo!$C$3:$J$3,0)-1),"")=0,"",IFERROR(OFFSET(ListasChequeo!$C$3,MATCH($B124&amp;$C$8,ListasChequeo!$P$4:$P$299,0),MATCH(ResumenESTADO!C$11,ListasChequeo!$C$3:$J$3,0)-1),""))</f>
        <v/>
      </c>
      <c r="D124" s="138"/>
      <c r="E124" s="137" t="str">
        <f ca="1">IF(IFERROR(OFFSET(ListasChequeo!$C$3,MATCH($B124&amp;$C$8,ListasChequeo!$P$4:$P$299,0),MATCH(ResumenESTADO!E$11,ListasChequeo!$C$3:$J$3,0)-1),"")=0,"",IFERROR(OFFSET(ListasChequeo!$C$3,MATCH($B124&amp;$C$8,ListasChequeo!$P$4:$P$299,0),MATCH(ResumenESTADO!E$11,ListasChequeo!$C$3:$J$3,0)-1),""))</f>
        <v/>
      </c>
      <c r="F124" s="138" t="s">
        <v>217</v>
      </c>
      <c r="G124" s="137" t="str">
        <f ca="1">IF(IFERROR(OFFSET(ListasChequeo!$C$3,MATCH($B124&amp;$C$8,ListasChequeo!$P$4:$P$299,0),MATCH(ResumenESTADO!G$11,ListasChequeo!$C$3:$J$3,0)-1),"")=0,"",IFERROR(OFFSET(ListasChequeo!$C$3,MATCH($B124&amp;$C$8,ListasChequeo!$P$4:$P$299,0),MATCH(ResumenESTADO!G$11,ListasChequeo!$C$3:$J$3,0)-1),""))</f>
        <v/>
      </c>
      <c r="H124" s="138" t="s">
        <v>217</v>
      </c>
      <c r="I124" s="137" t="str">
        <f ca="1">IF(IFERROR(OFFSET(ListasChequeo!$C$3,MATCH($B124&amp;$C$8,ListasChequeo!$P$4:$P$299,0),MATCH(ResumenESTADO!I$11,ListasChequeo!$C$3:$J$3,0)-1),"")=0,"",IFERROR(OFFSET(ListasChequeo!$C$3,MATCH($B124&amp;$C$8,ListasChequeo!$P$4:$P$299,0),MATCH(ResumenESTADO!I$11,ListasChequeo!$C$3:$J$3,0)-1),""))</f>
        <v/>
      </c>
      <c r="J124" s="138" t="s">
        <v>217</v>
      </c>
      <c r="K124" s="137" t="str">
        <f ca="1">IF(IFERROR(OFFSET(ListasChequeo!$C$3,MATCH($B124&amp;$C$8,ListasChequeo!$P$4:$P$299,0),MATCH(ResumenESTADO!K$11,ListasChequeo!$C$3:$J$3,0)-1),"")=0,"",IFERROR(OFFSET(ListasChequeo!$C$3,MATCH($B124&amp;$C$8,ListasChequeo!$P$4:$P$299,0),MATCH(ResumenESTADO!K$11,ListasChequeo!$C$3:$J$3,0)-1),""))</f>
        <v/>
      </c>
      <c r="L124" s="63"/>
      <c r="AH124" s="40">
        <v>113</v>
      </c>
    </row>
    <row r="125" spans="2:34" ht="82" customHeight="1">
      <c r="B125" s="130">
        <v>114</v>
      </c>
      <c r="C125" s="139" t="str">
        <f ca="1">IF(IFERROR(OFFSET(ListasChequeo!$C$3,MATCH($B125&amp;$C$8,ListasChequeo!$P$4:$P$299,0),MATCH(ResumenESTADO!C$11,ListasChequeo!$C$3:$J$3,0)-1),"")=0,"",IFERROR(OFFSET(ListasChequeo!$C$3,MATCH($B125&amp;$C$8,ListasChequeo!$P$4:$P$299,0),MATCH(ResumenESTADO!C$11,ListasChequeo!$C$3:$J$3,0)-1),""))</f>
        <v/>
      </c>
      <c r="D125" s="138"/>
      <c r="E125" s="137" t="str">
        <f ca="1">IF(IFERROR(OFFSET(ListasChequeo!$C$3,MATCH($B125&amp;$C$8,ListasChequeo!$P$4:$P$299,0),MATCH(ResumenESTADO!E$11,ListasChequeo!$C$3:$J$3,0)-1),"")=0,"",IFERROR(OFFSET(ListasChequeo!$C$3,MATCH($B125&amp;$C$8,ListasChequeo!$P$4:$P$299,0),MATCH(ResumenESTADO!E$11,ListasChequeo!$C$3:$J$3,0)-1),""))</f>
        <v/>
      </c>
      <c r="F125" s="138" t="s">
        <v>217</v>
      </c>
      <c r="G125" s="137" t="str">
        <f ca="1">IF(IFERROR(OFFSET(ListasChequeo!$C$3,MATCH($B125&amp;$C$8,ListasChequeo!$P$4:$P$299,0),MATCH(ResumenESTADO!G$11,ListasChequeo!$C$3:$J$3,0)-1),"")=0,"",IFERROR(OFFSET(ListasChequeo!$C$3,MATCH($B125&amp;$C$8,ListasChequeo!$P$4:$P$299,0),MATCH(ResumenESTADO!G$11,ListasChequeo!$C$3:$J$3,0)-1),""))</f>
        <v/>
      </c>
      <c r="H125" s="138" t="s">
        <v>217</v>
      </c>
      <c r="I125" s="137" t="str">
        <f ca="1">IF(IFERROR(OFFSET(ListasChequeo!$C$3,MATCH($B125&amp;$C$8,ListasChequeo!$P$4:$P$299,0),MATCH(ResumenESTADO!I$11,ListasChequeo!$C$3:$J$3,0)-1),"")=0,"",IFERROR(OFFSET(ListasChequeo!$C$3,MATCH($B125&amp;$C$8,ListasChequeo!$P$4:$P$299,0),MATCH(ResumenESTADO!I$11,ListasChequeo!$C$3:$J$3,0)-1),""))</f>
        <v/>
      </c>
      <c r="J125" s="138" t="s">
        <v>217</v>
      </c>
      <c r="K125" s="137" t="str">
        <f ca="1">IF(IFERROR(OFFSET(ListasChequeo!$C$3,MATCH($B125&amp;$C$8,ListasChequeo!$P$4:$P$299,0),MATCH(ResumenESTADO!K$11,ListasChequeo!$C$3:$J$3,0)-1),"")=0,"",IFERROR(OFFSET(ListasChequeo!$C$3,MATCH($B125&amp;$C$8,ListasChequeo!$P$4:$P$299,0),MATCH(ResumenESTADO!K$11,ListasChequeo!$C$3:$J$3,0)-1),""))</f>
        <v/>
      </c>
      <c r="L125" s="63"/>
      <c r="AH125" s="40">
        <v>114</v>
      </c>
    </row>
    <row r="126" spans="2:34" ht="82" customHeight="1">
      <c r="B126" s="130">
        <v>115</v>
      </c>
      <c r="C126" s="139" t="str">
        <f ca="1">IF(IFERROR(OFFSET(ListasChequeo!$C$3,MATCH($B126&amp;$C$8,ListasChequeo!$P$4:$P$299,0),MATCH(ResumenESTADO!C$11,ListasChequeo!$C$3:$J$3,0)-1),"")=0,"",IFERROR(OFFSET(ListasChequeo!$C$3,MATCH($B126&amp;$C$8,ListasChequeo!$P$4:$P$299,0),MATCH(ResumenESTADO!C$11,ListasChequeo!$C$3:$J$3,0)-1),""))</f>
        <v/>
      </c>
      <c r="D126" s="138"/>
      <c r="E126" s="137" t="str">
        <f ca="1">IF(IFERROR(OFFSET(ListasChequeo!$C$3,MATCH($B126&amp;$C$8,ListasChequeo!$P$4:$P$299,0),MATCH(ResumenESTADO!E$11,ListasChequeo!$C$3:$J$3,0)-1),"")=0,"",IFERROR(OFFSET(ListasChequeo!$C$3,MATCH($B126&amp;$C$8,ListasChequeo!$P$4:$P$299,0),MATCH(ResumenESTADO!E$11,ListasChequeo!$C$3:$J$3,0)-1),""))</f>
        <v/>
      </c>
      <c r="F126" s="138" t="s">
        <v>217</v>
      </c>
      <c r="G126" s="137" t="str">
        <f ca="1">IF(IFERROR(OFFSET(ListasChequeo!$C$3,MATCH($B126&amp;$C$8,ListasChequeo!$P$4:$P$299,0),MATCH(ResumenESTADO!G$11,ListasChequeo!$C$3:$J$3,0)-1),"")=0,"",IFERROR(OFFSET(ListasChequeo!$C$3,MATCH($B126&amp;$C$8,ListasChequeo!$P$4:$P$299,0),MATCH(ResumenESTADO!G$11,ListasChequeo!$C$3:$J$3,0)-1),""))</f>
        <v/>
      </c>
      <c r="H126" s="138" t="s">
        <v>217</v>
      </c>
      <c r="I126" s="137" t="str">
        <f ca="1">IF(IFERROR(OFFSET(ListasChequeo!$C$3,MATCH($B126&amp;$C$8,ListasChequeo!$P$4:$P$299,0),MATCH(ResumenESTADO!I$11,ListasChequeo!$C$3:$J$3,0)-1),"")=0,"",IFERROR(OFFSET(ListasChequeo!$C$3,MATCH($B126&amp;$C$8,ListasChequeo!$P$4:$P$299,0),MATCH(ResumenESTADO!I$11,ListasChequeo!$C$3:$J$3,0)-1),""))</f>
        <v/>
      </c>
      <c r="J126" s="138" t="s">
        <v>217</v>
      </c>
      <c r="K126" s="137" t="str">
        <f ca="1">IF(IFERROR(OFFSET(ListasChequeo!$C$3,MATCH($B126&amp;$C$8,ListasChequeo!$P$4:$P$299,0),MATCH(ResumenESTADO!K$11,ListasChequeo!$C$3:$J$3,0)-1),"")=0,"",IFERROR(OFFSET(ListasChequeo!$C$3,MATCH($B126&amp;$C$8,ListasChequeo!$P$4:$P$299,0),MATCH(ResumenESTADO!K$11,ListasChequeo!$C$3:$J$3,0)-1),""))</f>
        <v/>
      </c>
      <c r="L126" s="63"/>
      <c r="AH126" s="40">
        <v>115</v>
      </c>
    </row>
    <row r="127" spans="2:34" ht="82" customHeight="1">
      <c r="B127" s="130">
        <v>116</v>
      </c>
      <c r="C127" s="139" t="str">
        <f ca="1">IF(IFERROR(OFFSET(ListasChequeo!$C$3,MATCH($B127&amp;$C$8,ListasChequeo!$P$4:$P$299,0),MATCH(ResumenESTADO!C$11,ListasChequeo!$C$3:$J$3,0)-1),"")=0,"",IFERROR(OFFSET(ListasChequeo!$C$3,MATCH($B127&amp;$C$8,ListasChequeo!$P$4:$P$299,0),MATCH(ResumenESTADO!C$11,ListasChequeo!$C$3:$J$3,0)-1),""))</f>
        <v/>
      </c>
      <c r="D127" s="138"/>
      <c r="E127" s="137" t="str">
        <f ca="1">IF(IFERROR(OFFSET(ListasChequeo!$C$3,MATCH($B127&amp;$C$8,ListasChequeo!$P$4:$P$299,0),MATCH(ResumenESTADO!E$11,ListasChequeo!$C$3:$J$3,0)-1),"")=0,"",IFERROR(OFFSET(ListasChequeo!$C$3,MATCH($B127&amp;$C$8,ListasChequeo!$P$4:$P$299,0),MATCH(ResumenESTADO!E$11,ListasChequeo!$C$3:$J$3,0)-1),""))</f>
        <v/>
      </c>
      <c r="F127" s="138" t="s">
        <v>217</v>
      </c>
      <c r="G127" s="137" t="str">
        <f ca="1">IF(IFERROR(OFFSET(ListasChequeo!$C$3,MATCH($B127&amp;$C$8,ListasChequeo!$P$4:$P$299,0),MATCH(ResumenESTADO!G$11,ListasChequeo!$C$3:$J$3,0)-1),"")=0,"",IFERROR(OFFSET(ListasChequeo!$C$3,MATCH($B127&amp;$C$8,ListasChequeo!$P$4:$P$299,0),MATCH(ResumenESTADO!G$11,ListasChequeo!$C$3:$J$3,0)-1),""))</f>
        <v/>
      </c>
      <c r="H127" s="138" t="s">
        <v>217</v>
      </c>
      <c r="I127" s="137" t="str">
        <f ca="1">IF(IFERROR(OFFSET(ListasChequeo!$C$3,MATCH($B127&amp;$C$8,ListasChequeo!$P$4:$P$299,0),MATCH(ResumenESTADO!I$11,ListasChequeo!$C$3:$J$3,0)-1),"")=0,"",IFERROR(OFFSET(ListasChequeo!$C$3,MATCH($B127&amp;$C$8,ListasChequeo!$P$4:$P$299,0),MATCH(ResumenESTADO!I$11,ListasChequeo!$C$3:$J$3,0)-1),""))</f>
        <v/>
      </c>
      <c r="J127" s="138" t="s">
        <v>217</v>
      </c>
      <c r="K127" s="137" t="str">
        <f ca="1">IF(IFERROR(OFFSET(ListasChequeo!$C$3,MATCH($B127&amp;$C$8,ListasChequeo!$P$4:$P$299,0),MATCH(ResumenESTADO!K$11,ListasChequeo!$C$3:$J$3,0)-1),"")=0,"",IFERROR(OFFSET(ListasChequeo!$C$3,MATCH($B127&amp;$C$8,ListasChequeo!$P$4:$P$299,0),MATCH(ResumenESTADO!K$11,ListasChequeo!$C$3:$J$3,0)-1),""))</f>
        <v/>
      </c>
      <c r="L127" s="63"/>
      <c r="AH127" s="40">
        <v>116</v>
      </c>
    </row>
    <row r="128" spans="2:34" ht="82" customHeight="1">
      <c r="B128" s="130">
        <v>117</v>
      </c>
      <c r="C128" s="139" t="str">
        <f ca="1">IF(IFERROR(OFFSET(ListasChequeo!$C$3,MATCH($B128&amp;$C$8,ListasChequeo!$P$4:$P$299,0),MATCH(ResumenESTADO!C$11,ListasChequeo!$C$3:$J$3,0)-1),"")=0,"",IFERROR(OFFSET(ListasChequeo!$C$3,MATCH($B128&amp;$C$8,ListasChequeo!$P$4:$P$299,0),MATCH(ResumenESTADO!C$11,ListasChequeo!$C$3:$J$3,0)-1),""))</f>
        <v/>
      </c>
      <c r="D128" s="138"/>
      <c r="E128" s="137" t="str">
        <f ca="1">IF(IFERROR(OFFSET(ListasChequeo!$C$3,MATCH($B128&amp;$C$8,ListasChequeo!$P$4:$P$299,0),MATCH(ResumenESTADO!E$11,ListasChequeo!$C$3:$J$3,0)-1),"")=0,"",IFERROR(OFFSET(ListasChequeo!$C$3,MATCH($B128&amp;$C$8,ListasChequeo!$P$4:$P$299,0),MATCH(ResumenESTADO!E$11,ListasChequeo!$C$3:$J$3,0)-1),""))</f>
        <v/>
      </c>
      <c r="F128" s="138" t="s">
        <v>217</v>
      </c>
      <c r="G128" s="137" t="str">
        <f ca="1">IF(IFERROR(OFFSET(ListasChequeo!$C$3,MATCH($B128&amp;$C$8,ListasChequeo!$P$4:$P$299,0),MATCH(ResumenESTADO!G$11,ListasChequeo!$C$3:$J$3,0)-1),"")=0,"",IFERROR(OFFSET(ListasChequeo!$C$3,MATCH($B128&amp;$C$8,ListasChequeo!$P$4:$P$299,0),MATCH(ResumenESTADO!G$11,ListasChequeo!$C$3:$J$3,0)-1),""))</f>
        <v/>
      </c>
      <c r="H128" s="138" t="s">
        <v>217</v>
      </c>
      <c r="I128" s="137" t="str">
        <f ca="1">IF(IFERROR(OFFSET(ListasChequeo!$C$3,MATCH($B128&amp;$C$8,ListasChequeo!$P$4:$P$299,0),MATCH(ResumenESTADO!I$11,ListasChequeo!$C$3:$J$3,0)-1),"")=0,"",IFERROR(OFFSET(ListasChequeo!$C$3,MATCH($B128&amp;$C$8,ListasChequeo!$P$4:$P$299,0),MATCH(ResumenESTADO!I$11,ListasChequeo!$C$3:$J$3,0)-1),""))</f>
        <v/>
      </c>
      <c r="J128" s="138" t="s">
        <v>217</v>
      </c>
      <c r="K128" s="137" t="str">
        <f ca="1">IF(IFERROR(OFFSET(ListasChequeo!$C$3,MATCH($B128&amp;$C$8,ListasChequeo!$P$4:$P$299,0),MATCH(ResumenESTADO!K$11,ListasChequeo!$C$3:$J$3,0)-1),"")=0,"",IFERROR(OFFSET(ListasChequeo!$C$3,MATCH($B128&amp;$C$8,ListasChequeo!$P$4:$P$299,0),MATCH(ResumenESTADO!K$11,ListasChequeo!$C$3:$J$3,0)-1),""))</f>
        <v/>
      </c>
      <c r="L128" s="63"/>
      <c r="AH128" s="40">
        <v>117</v>
      </c>
    </row>
    <row r="129" spans="2:34" ht="82" customHeight="1">
      <c r="B129" s="130">
        <v>118</v>
      </c>
      <c r="C129" s="139" t="str">
        <f ca="1">IF(IFERROR(OFFSET(ListasChequeo!$C$3,MATCH($B129&amp;$C$8,ListasChequeo!$P$4:$P$299,0),MATCH(ResumenESTADO!C$11,ListasChequeo!$C$3:$J$3,0)-1),"")=0,"",IFERROR(OFFSET(ListasChequeo!$C$3,MATCH($B129&amp;$C$8,ListasChequeo!$P$4:$P$299,0),MATCH(ResumenESTADO!C$11,ListasChequeo!$C$3:$J$3,0)-1),""))</f>
        <v/>
      </c>
      <c r="D129" s="138"/>
      <c r="E129" s="137" t="str">
        <f ca="1">IF(IFERROR(OFFSET(ListasChequeo!$C$3,MATCH($B129&amp;$C$8,ListasChequeo!$P$4:$P$299,0),MATCH(ResumenESTADO!E$11,ListasChequeo!$C$3:$J$3,0)-1),"")=0,"",IFERROR(OFFSET(ListasChequeo!$C$3,MATCH($B129&amp;$C$8,ListasChequeo!$P$4:$P$299,0),MATCH(ResumenESTADO!E$11,ListasChequeo!$C$3:$J$3,0)-1),""))</f>
        <v/>
      </c>
      <c r="F129" s="138" t="s">
        <v>217</v>
      </c>
      <c r="G129" s="137" t="str">
        <f ca="1">IF(IFERROR(OFFSET(ListasChequeo!$C$3,MATCH($B129&amp;$C$8,ListasChequeo!$P$4:$P$299,0),MATCH(ResumenESTADO!G$11,ListasChequeo!$C$3:$J$3,0)-1),"")=0,"",IFERROR(OFFSET(ListasChequeo!$C$3,MATCH($B129&amp;$C$8,ListasChequeo!$P$4:$P$299,0),MATCH(ResumenESTADO!G$11,ListasChequeo!$C$3:$J$3,0)-1),""))</f>
        <v/>
      </c>
      <c r="H129" s="138" t="s">
        <v>217</v>
      </c>
      <c r="I129" s="137" t="str">
        <f ca="1">IF(IFERROR(OFFSET(ListasChequeo!$C$3,MATCH($B129&amp;$C$8,ListasChequeo!$P$4:$P$299,0),MATCH(ResumenESTADO!I$11,ListasChequeo!$C$3:$J$3,0)-1),"")=0,"",IFERROR(OFFSET(ListasChequeo!$C$3,MATCH($B129&amp;$C$8,ListasChequeo!$P$4:$P$299,0),MATCH(ResumenESTADO!I$11,ListasChequeo!$C$3:$J$3,0)-1),""))</f>
        <v/>
      </c>
      <c r="J129" s="138" t="s">
        <v>217</v>
      </c>
      <c r="K129" s="137" t="str">
        <f ca="1">IF(IFERROR(OFFSET(ListasChequeo!$C$3,MATCH($B129&amp;$C$8,ListasChequeo!$P$4:$P$299,0),MATCH(ResumenESTADO!K$11,ListasChequeo!$C$3:$J$3,0)-1),"")=0,"",IFERROR(OFFSET(ListasChequeo!$C$3,MATCH($B129&amp;$C$8,ListasChequeo!$P$4:$P$299,0),MATCH(ResumenESTADO!K$11,ListasChequeo!$C$3:$J$3,0)-1),""))</f>
        <v/>
      </c>
      <c r="L129" s="63"/>
      <c r="AH129" s="40">
        <v>118</v>
      </c>
    </row>
    <row r="130" spans="2:34" ht="82" customHeight="1">
      <c r="B130" s="130">
        <v>119</v>
      </c>
      <c r="C130" s="139" t="str">
        <f ca="1">IF(IFERROR(OFFSET(ListasChequeo!$C$3,MATCH($B130&amp;$C$8,ListasChequeo!$P$4:$P$299,0),MATCH(ResumenESTADO!C$11,ListasChequeo!$C$3:$J$3,0)-1),"")=0,"",IFERROR(OFFSET(ListasChequeo!$C$3,MATCH($B130&amp;$C$8,ListasChequeo!$P$4:$P$299,0),MATCH(ResumenESTADO!C$11,ListasChequeo!$C$3:$J$3,0)-1),""))</f>
        <v/>
      </c>
      <c r="D130" s="138"/>
      <c r="E130" s="137" t="str">
        <f ca="1">IF(IFERROR(OFFSET(ListasChequeo!$C$3,MATCH($B130&amp;$C$8,ListasChequeo!$P$4:$P$299,0),MATCH(ResumenESTADO!E$11,ListasChequeo!$C$3:$J$3,0)-1),"")=0,"",IFERROR(OFFSET(ListasChequeo!$C$3,MATCH($B130&amp;$C$8,ListasChequeo!$P$4:$P$299,0),MATCH(ResumenESTADO!E$11,ListasChequeo!$C$3:$J$3,0)-1),""))</f>
        <v/>
      </c>
      <c r="F130" s="138" t="s">
        <v>217</v>
      </c>
      <c r="G130" s="137" t="str">
        <f ca="1">IF(IFERROR(OFFSET(ListasChequeo!$C$3,MATCH($B130&amp;$C$8,ListasChequeo!$P$4:$P$299,0),MATCH(ResumenESTADO!G$11,ListasChequeo!$C$3:$J$3,0)-1),"")=0,"",IFERROR(OFFSET(ListasChequeo!$C$3,MATCH($B130&amp;$C$8,ListasChequeo!$P$4:$P$299,0),MATCH(ResumenESTADO!G$11,ListasChequeo!$C$3:$J$3,0)-1),""))</f>
        <v/>
      </c>
      <c r="H130" s="138" t="s">
        <v>217</v>
      </c>
      <c r="I130" s="137" t="str">
        <f ca="1">IF(IFERROR(OFFSET(ListasChequeo!$C$3,MATCH($B130&amp;$C$8,ListasChequeo!$P$4:$P$299,0),MATCH(ResumenESTADO!I$11,ListasChequeo!$C$3:$J$3,0)-1),"")=0,"",IFERROR(OFFSET(ListasChequeo!$C$3,MATCH($B130&amp;$C$8,ListasChequeo!$P$4:$P$299,0),MATCH(ResumenESTADO!I$11,ListasChequeo!$C$3:$J$3,0)-1),""))</f>
        <v/>
      </c>
      <c r="J130" s="138" t="s">
        <v>217</v>
      </c>
      <c r="K130" s="137" t="str">
        <f ca="1">IF(IFERROR(OFFSET(ListasChequeo!$C$3,MATCH($B130&amp;$C$8,ListasChequeo!$P$4:$P$299,0),MATCH(ResumenESTADO!K$11,ListasChequeo!$C$3:$J$3,0)-1),"")=0,"",IFERROR(OFFSET(ListasChequeo!$C$3,MATCH($B130&amp;$C$8,ListasChequeo!$P$4:$P$299,0),MATCH(ResumenESTADO!K$11,ListasChequeo!$C$3:$J$3,0)-1),""))</f>
        <v/>
      </c>
      <c r="L130" s="63"/>
      <c r="AH130" s="40">
        <v>119</v>
      </c>
    </row>
    <row r="131" spans="2:34" ht="82" customHeight="1">
      <c r="B131" s="130">
        <v>120</v>
      </c>
      <c r="C131" s="139" t="str">
        <f ca="1">IF(IFERROR(OFFSET(ListasChequeo!$C$3,MATCH($B131&amp;$C$8,ListasChequeo!$P$4:$P$299,0),MATCH(ResumenESTADO!C$11,ListasChequeo!$C$3:$J$3,0)-1),"")=0,"",IFERROR(OFFSET(ListasChequeo!$C$3,MATCH($B131&amp;$C$8,ListasChequeo!$P$4:$P$299,0),MATCH(ResumenESTADO!C$11,ListasChequeo!$C$3:$J$3,0)-1),""))</f>
        <v/>
      </c>
      <c r="D131" s="138"/>
      <c r="E131" s="137" t="str">
        <f ca="1">IF(IFERROR(OFFSET(ListasChequeo!$C$3,MATCH($B131&amp;$C$8,ListasChequeo!$P$4:$P$299,0),MATCH(ResumenESTADO!E$11,ListasChequeo!$C$3:$J$3,0)-1),"")=0,"",IFERROR(OFFSET(ListasChequeo!$C$3,MATCH($B131&amp;$C$8,ListasChequeo!$P$4:$P$299,0),MATCH(ResumenESTADO!E$11,ListasChequeo!$C$3:$J$3,0)-1),""))</f>
        <v/>
      </c>
      <c r="F131" s="138" t="s">
        <v>217</v>
      </c>
      <c r="G131" s="137" t="str">
        <f ca="1">IF(IFERROR(OFFSET(ListasChequeo!$C$3,MATCH($B131&amp;$C$8,ListasChequeo!$P$4:$P$299,0),MATCH(ResumenESTADO!G$11,ListasChequeo!$C$3:$J$3,0)-1),"")=0,"",IFERROR(OFFSET(ListasChequeo!$C$3,MATCH($B131&amp;$C$8,ListasChequeo!$P$4:$P$299,0),MATCH(ResumenESTADO!G$11,ListasChequeo!$C$3:$J$3,0)-1),""))</f>
        <v/>
      </c>
      <c r="H131" s="138" t="s">
        <v>217</v>
      </c>
      <c r="I131" s="137" t="str">
        <f ca="1">IF(IFERROR(OFFSET(ListasChequeo!$C$3,MATCH($B131&amp;$C$8,ListasChequeo!$P$4:$P$299,0),MATCH(ResumenESTADO!I$11,ListasChequeo!$C$3:$J$3,0)-1),"")=0,"",IFERROR(OFFSET(ListasChequeo!$C$3,MATCH($B131&amp;$C$8,ListasChequeo!$P$4:$P$299,0),MATCH(ResumenESTADO!I$11,ListasChequeo!$C$3:$J$3,0)-1),""))</f>
        <v/>
      </c>
      <c r="J131" s="138" t="s">
        <v>217</v>
      </c>
      <c r="K131" s="137" t="str">
        <f ca="1">IF(IFERROR(OFFSET(ListasChequeo!$C$3,MATCH($B131&amp;$C$8,ListasChequeo!$P$4:$P$299,0),MATCH(ResumenESTADO!K$11,ListasChequeo!$C$3:$J$3,0)-1),"")=0,"",IFERROR(OFFSET(ListasChequeo!$C$3,MATCH($B131&amp;$C$8,ListasChequeo!$P$4:$P$299,0),MATCH(ResumenESTADO!K$11,ListasChequeo!$C$3:$J$3,0)-1),""))</f>
        <v/>
      </c>
      <c r="L131" s="63"/>
      <c r="AH131" s="40">
        <v>120</v>
      </c>
    </row>
    <row r="132" spans="2:34" ht="82" customHeight="1">
      <c r="B132" s="130">
        <v>121</v>
      </c>
      <c r="C132" s="139" t="str">
        <f ca="1">IF(IFERROR(OFFSET(ListasChequeo!$C$3,MATCH($B132&amp;$C$8,ListasChequeo!$P$4:$P$299,0),MATCH(ResumenESTADO!C$11,ListasChequeo!$C$3:$J$3,0)-1),"")=0,"",IFERROR(OFFSET(ListasChequeo!$C$3,MATCH($B132&amp;$C$8,ListasChequeo!$P$4:$P$299,0),MATCH(ResumenESTADO!C$11,ListasChequeo!$C$3:$J$3,0)-1),""))</f>
        <v/>
      </c>
      <c r="D132" s="138"/>
      <c r="E132" s="137" t="str">
        <f ca="1">IF(IFERROR(OFFSET(ListasChequeo!$C$3,MATCH($B132&amp;$C$8,ListasChequeo!$P$4:$P$299,0),MATCH(ResumenESTADO!E$11,ListasChequeo!$C$3:$J$3,0)-1),"")=0,"",IFERROR(OFFSET(ListasChequeo!$C$3,MATCH($B132&amp;$C$8,ListasChequeo!$P$4:$P$299,0),MATCH(ResumenESTADO!E$11,ListasChequeo!$C$3:$J$3,0)-1),""))</f>
        <v/>
      </c>
      <c r="F132" s="138" t="s">
        <v>217</v>
      </c>
      <c r="G132" s="137" t="str">
        <f ca="1">IF(IFERROR(OFFSET(ListasChequeo!$C$3,MATCH($B132&amp;$C$8,ListasChequeo!$P$4:$P$299,0),MATCH(ResumenESTADO!G$11,ListasChequeo!$C$3:$J$3,0)-1),"")=0,"",IFERROR(OFFSET(ListasChequeo!$C$3,MATCH($B132&amp;$C$8,ListasChequeo!$P$4:$P$299,0),MATCH(ResumenESTADO!G$11,ListasChequeo!$C$3:$J$3,0)-1),""))</f>
        <v/>
      </c>
      <c r="H132" s="138" t="s">
        <v>217</v>
      </c>
      <c r="I132" s="137" t="str">
        <f ca="1">IF(IFERROR(OFFSET(ListasChequeo!$C$3,MATCH($B132&amp;$C$8,ListasChequeo!$P$4:$P$299,0),MATCH(ResumenESTADO!I$11,ListasChequeo!$C$3:$J$3,0)-1),"")=0,"",IFERROR(OFFSET(ListasChequeo!$C$3,MATCH($B132&amp;$C$8,ListasChequeo!$P$4:$P$299,0),MATCH(ResumenESTADO!I$11,ListasChequeo!$C$3:$J$3,0)-1),""))</f>
        <v/>
      </c>
      <c r="J132" s="138" t="s">
        <v>217</v>
      </c>
      <c r="K132" s="137" t="str">
        <f ca="1">IF(IFERROR(OFFSET(ListasChequeo!$C$3,MATCH($B132&amp;$C$8,ListasChequeo!$P$4:$P$299,0),MATCH(ResumenESTADO!K$11,ListasChequeo!$C$3:$J$3,0)-1),"")=0,"",IFERROR(OFFSET(ListasChequeo!$C$3,MATCH($B132&amp;$C$8,ListasChequeo!$P$4:$P$299,0),MATCH(ResumenESTADO!K$11,ListasChequeo!$C$3:$J$3,0)-1),""))</f>
        <v/>
      </c>
      <c r="L132" s="63"/>
      <c r="AH132" s="40">
        <v>121</v>
      </c>
    </row>
    <row r="133" spans="2:34" ht="82" customHeight="1">
      <c r="B133" s="130">
        <v>122</v>
      </c>
      <c r="C133" s="139" t="str">
        <f ca="1">IF(IFERROR(OFFSET(ListasChequeo!$C$3,MATCH($B133&amp;$C$8,ListasChequeo!$P$4:$P$299,0),MATCH(ResumenESTADO!C$11,ListasChequeo!$C$3:$J$3,0)-1),"")=0,"",IFERROR(OFFSET(ListasChequeo!$C$3,MATCH($B133&amp;$C$8,ListasChequeo!$P$4:$P$299,0),MATCH(ResumenESTADO!C$11,ListasChequeo!$C$3:$J$3,0)-1),""))</f>
        <v/>
      </c>
      <c r="D133" s="138"/>
      <c r="E133" s="137" t="str">
        <f ca="1">IF(IFERROR(OFFSET(ListasChequeo!$C$3,MATCH($B133&amp;$C$8,ListasChequeo!$P$4:$P$299,0),MATCH(ResumenESTADO!E$11,ListasChequeo!$C$3:$J$3,0)-1),"")=0,"",IFERROR(OFFSET(ListasChequeo!$C$3,MATCH($B133&amp;$C$8,ListasChequeo!$P$4:$P$299,0),MATCH(ResumenESTADO!E$11,ListasChequeo!$C$3:$J$3,0)-1),""))</f>
        <v/>
      </c>
      <c r="F133" s="138" t="s">
        <v>217</v>
      </c>
      <c r="G133" s="137" t="str">
        <f ca="1">IF(IFERROR(OFFSET(ListasChequeo!$C$3,MATCH($B133&amp;$C$8,ListasChequeo!$P$4:$P$299,0),MATCH(ResumenESTADO!G$11,ListasChequeo!$C$3:$J$3,0)-1),"")=0,"",IFERROR(OFFSET(ListasChequeo!$C$3,MATCH($B133&amp;$C$8,ListasChequeo!$P$4:$P$299,0),MATCH(ResumenESTADO!G$11,ListasChequeo!$C$3:$J$3,0)-1),""))</f>
        <v/>
      </c>
      <c r="H133" s="138" t="s">
        <v>217</v>
      </c>
      <c r="I133" s="137" t="str">
        <f ca="1">IF(IFERROR(OFFSET(ListasChequeo!$C$3,MATCH($B133&amp;$C$8,ListasChequeo!$P$4:$P$299,0),MATCH(ResumenESTADO!I$11,ListasChequeo!$C$3:$J$3,0)-1),"")=0,"",IFERROR(OFFSET(ListasChequeo!$C$3,MATCH($B133&amp;$C$8,ListasChequeo!$P$4:$P$299,0),MATCH(ResumenESTADO!I$11,ListasChequeo!$C$3:$J$3,0)-1),""))</f>
        <v/>
      </c>
      <c r="J133" s="138" t="s">
        <v>217</v>
      </c>
      <c r="K133" s="137" t="str">
        <f ca="1">IF(IFERROR(OFFSET(ListasChequeo!$C$3,MATCH($B133&amp;$C$8,ListasChequeo!$P$4:$P$299,0),MATCH(ResumenESTADO!K$11,ListasChequeo!$C$3:$J$3,0)-1),"")=0,"",IFERROR(OFFSET(ListasChequeo!$C$3,MATCH($B133&amp;$C$8,ListasChequeo!$P$4:$P$299,0),MATCH(ResumenESTADO!K$11,ListasChequeo!$C$3:$J$3,0)-1),""))</f>
        <v/>
      </c>
      <c r="L133" s="63"/>
      <c r="AH133" s="40">
        <v>122</v>
      </c>
    </row>
    <row r="134" spans="2:34" ht="82" customHeight="1">
      <c r="B134" s="130">
        <v>123</v>
      </c>
      <c r="C134" s="139" t="str">
        <f ca="1">IF(IFERROR(OFFSET(ListasChequeo!$C$3,MATCH($B134&amp;$C$8,ListasChequeo!$P$4:$P$299,0),MATCH(ResumenESTADO!C$11,ListasChequeo!$C$3:$J$3,0)-1),"")=0,"",IFERROR(OFFSET(ListasChequeo!$C$3,MATCH($B134&amp;$C$8,ListasChequeo!$P$4:$P$299,0),MATCH(ResumenESTADO!C$11,ListasChequeo!$C$3:$J$3,0)-1),""))</f>
        <v/>
      </c>
      <c r="D134" s="138"/>
      <c r="E134" s="137" t="str">
        <f ca="1">IF(IFERROR(OFFSET(ListasChequeo!$C$3,MATCH($B134&amp;$C$8,ListasChequeo!$P$4:$P$299,0),MATCH(ResumenESTADO!E$11,ListasChequeo!$C$3:$J$3,0)-1),"")=0,"",IFERROR(OFFSET(ListasChequeo!$C$3,MATCH($B134&amp;$C$8,ListasChequeo!$P$4:$P$299,0),MATCH(ResumenESTADO!E$11,ListasChequeo!$C$3:$J$3,0)-1),""))</f>
        <v/>
      </c>
      <c r="F134" s="138" t="s">
        <v>217</v>
      </c>
      <c r="G134" s="137" t="str">
        <f ca="1">IF(IFERROR(OFFSET(ListasChequeo!$C$3,MATCH($B134&amp;$C$8,ListasChequeo!$P$4:$P$299,0),MATCH(ResumenESTADO!G$11,ListasChequeo!$C$3:$J$3,0)-1),"")=0,"",IFERROR(OFFSET(ListasChequeo!$C$3,MATCH($B134&amp;$C$8,ListasChequeo!$P$4:$P$299,0),MATCH(ResumenESTADO!G$11,ListasChequeo!$C$3:$J$3,0)-1),""))</f>
        <v/>
      </c>
      <c r="H134" s="138" t="s">
        <v>217</v>
      </c>
      <c r="I134" s="137" t="str">
        <f ca="1">IF(IFERROR(OFFSET(ListasChequeo!$C$3,MATCH($B134&amp;$C$8,ListasChequeo!$P$4:$P$299,0),MATCH(ResumenESTADO!I$11,ListasChequeo!$C$3:$J$3,0)-1),"")=0,"",IFERROR(OFFSET(ListasChequeo!$C$3,MATCH($B134&amp;$C$8,ListasChequeo!$P$4:$P$299,0),MATCH(ResumenESTADO!I$11,ListasChequeo!$C$3:$J$3,0)-1),""))</f>
        <v/>
      </c>
      <c r="J134" s="138" t="s">
        <v>217</v>
      </c>
      <c r="K134" s="137" t="str">
        <f ca="1">IF(IFERROR(OFFSET(ListasChequeo!$C$3,MATCH($B134&amp;$C$8,ListasChequeo!$P$4:$P$299,0),MATCH(ResumenESTADO!K$11,ListasChequeo!$C$3:$J$3,0)-1),"")=0,"",IFERROR(OFFSET(ListasChequeo!$C$3,MATCH($B134&amp;$C$8,ListasChequeo!$P$4:$P$299,0),MATCH(ResumenESTADO!K$11,ListasChequeo!$C$3:$J$3,0)-1),""))</f>
        <v/>
      </c>
      <c r="L134" s="63"/>
      <c r="AH134" s="40">
        <v>123</v>
      </c>
    </row>
    <row r="135" spans="2:34" ht="82" customHeight="1">
      <c r="B135" s="130">
        <v>124</v>
      </c>
      <c r="C135" s="139" t="str">
        <f ca="1">IF(IFERROR(OFFSET(ListasChequeo!$C$3,MATCH($B135&amp;$C$8,ListasChequeo!$P$4:$P$299,0),MATCH(ResumenESTADO!C$11,ListasChequeo!$C$3:$J$3,0)-1),"")=0,"",IFERROR(OFFSET(ListasChequeo!$C$3,MATCH($B135&amp;$C$8,ListasChequeo!$P$4:$P$299,0),MATCH(ResumenESTADO!C$11,ListasChequeo!$C$3:$J$3,0)-1),""))</f>
        <v/>
      </c>
      <c r="D135" s="138"/>
      <c r="E135" s="137" t="str">
        <f ca="1">IF(IFERROR(OFFSET(ListasChequeo!$C$3,MATCH($B135&amp;$C$8,ListasChequeo!$P$4:$P$299,0),MATCH(ResumenESTADO!E$11,ListasChequeo!$C$3:$J$3,0)-1),"")=0,"",IFERROR(OFFSET(ListasChequeo!$C$3,MATCH($B135&amp;$C$8,ListasChequeo!$P$4:$P$299,0),MATCH(ResumenESTADO!E$11,ListasChequeo!$C$3:$J$3,0)-1),""))</f>
        <v/>
      </c>
      <c r="F135" s="138" t="s">
        <v>217</v>
      </c>
      <c r="G135" s="137" t="str">
        <f ca="1">IF(IFERROR(OFFSET(ListasChequeo!$C$3,MATCH($B135&amp;$C$8,ListasChequeo!$P$4:$P$299,0),MATCH(ResumenESTADO!G$11,ListasChequeo!$C$3:$J$3,0)-1),"")=0,"",IFERROR(OFFSET(ListasChequeo!$C$3,MATCH($B135&amp;$C$8,ListasChequeo!$P$4:$P$299,0),MATCH(ResumenESTADO!G$11,ListasChequeo!$C$3:$J$3,0)-1),""))</f>
        <v/>
      </c>
      <c r="H135" s="138" t="s">
        <v>217</v>
      </c>
      <c r="I135" s="137" t="str">
        <f ca="1">IF(IFERROR(OFFSET(ListasChequeo!$C$3,MATCH($B135&amp;$C$8,ListasChequeo!$P$4:$P$299,0),MATCH(ResumenESTADO!I$11,ListasChequeo!$C$3:$J$3,0)-1),"")=0,"",IFERROR(OFFSET(ListasChequeo!$C$3,MATCH($B135&amp;$C$8,ListasChequeo!$P$4:$P$299,0),MATCH(ResumenESTADO!I$11,ListasChequeo!$C$3:$J$3,0)-1),""))</f>
        <v/>
      </c>
      <c r="J135" s="138" t="s">
        <v>217</v>
      </c>
      <c r="K135" s="137" t="str">
        <f ca="1">IF(IFERROR(OFFSET(ListasChequeo!$C$3,MATCH($B135&amp;$C$8,ListasChequeo!$P$4:$P$299,0),MATCH(ResumenESTADO!K$11,ListasChequeo!$C$3:$J$3,0)-1),"")=0,"",IFERROR(OFFSET(ListasChequeo!$C$3,MATCH($B135&amp;$C$8,ListasChequeo!$P$4:$P$299,0),MATCH(ResumenESTADO!K$11,ListasChequeo!$C$3:$J$3,0)-1),""))</f>
        <v/>
      </c>
      <c r="L135" s="63"/>
      <c r="AH135" s="40">
        <v>124</v>
      </c>
    </row>
    <row r="136" spans="2:34" ht="82" customHeight="1">
      <c r="B136" s="130">
        <v>125</v>
      </c>
      <c r="C136" s="139" t="str">
        <f ca="1">IF(IFERROR(OFFSET(ListasChequeo!$C$3,MATCH($B136&amp;$C$8,ListasChequeo!$P$4:$P$299,0),MATCH(ResumenESTADO!C$11,ListasChequeo!$C$3:$J$3,0)-1),"")=0,"",IFERROR(OFFSET(ListasChequeo!$C$3,MATCH($B136&amp;$C$8,ListasChequeo!$P$4:$P$299,0),MATCH(ResumenESTADO!C$11,ListasChequeo!$C$3:$J$3,0)-1),""))</f>
        <v/>
      </c>
      <c r="D136" s="138"/>
      <c r="E136" s="137" t="str">
        <f ca="1">IF(IFERROR(OFFSET(ListasChequeo!$C$3,MATCH($B136&amp;$C$8,ListasChequeo!$P$4:$P$299,0),MATCH(ResumenESTADO!E$11,ListasChequeo!$C$3:$J$3,0)-1),"")=0,"",IFERROR(OFFSET(ListasChequeo!$C$3,MATCH($B136&amp;$C$8,ListasChequeo!$P$4:$P$299,0),MATCH(ResumenESTADO!E$11,ListasChequeo!$C$3:$J$3,0)-1),""))</f>
        <v/>
      </c>
      <c r="F136" s="138" t="s">
        <v>217</v>
      </c>
      <c r="G136" s="137" t="str">
        <f ca="1">IF(IFERROR(OFFSET(ListasChequeo!$C$3,MATCH($B136&amp;$C$8,ListasChequeo!$P$4:$P$299,0),MATCH(ResumenESTADO!G$11,ListasChequeo!$C$3:$J$3,0)-1),"")=0,"",IFERROR(OFFSET(ListasChequeo!$C$3,MATCH($B136&amp;$C$8,ListasChequeo!$P$4:$P$299,0),MATCH(ResumenESTADO!G$11,ListasChequeo!$C$3:$J$3,0)-1),""))</f>
        <v/>
      </c>
      <c r="H136" s="138" t="s">
        <v>217</v>
      </c>
      <c r="I136" s="137" t="str">
        <f ca="1">IF(IFERROR(OFFSET(ListasChequeo!$C$3,MATCH($B136&amp;$C$8,ListasChequeo!$P$4:$P$299,0),MATCH(ResumenESTADO!I$11,ListasChequeo!$C$3:$J$3,0)-1),"")=0,"",IFERROR(OFFSET(ListasChequeo!$C$3,MATCH($B136&amp;$C$8,ListasChequeo!$P$4:$P$299,0),MATCH(ResumenESTADO!I$11,ListasChequeo!$C$3:$J$3,0)-1),""))</f>
        <v/>
      </c>
      <c r="J136" s="138" t="s">
        <v>217</v>
      </c>
      <c r="K136" s="137" t="str">
        <f ca="1">IF(IFERROR(OFFSET(ListasChequeo!$C$3,MATCH($B136&amp;$C$8,ListasChequeo!$P$4:$P$299,0),MATCH(ResumenESTADO!K$11,ListasChequeo!$C$3:$J$3,0)-1),"")=0,"",IFERROR(OFFSET(ListasChequeo!$C$3,MATCH($B136&amp;$C$8,ListasChequeo!$P$4:$P$299,0),MATCH(ResumenESTADO!K$11,ListasChequeo!$C$3:$J$3,0)-1),""))</f>
        <v/>
      </c>
      <c r="L136" s="63"/>
      <c r="AH136" s="40">
        <v>125</v>
      </c>
    </row>
    <row r="137" spans="2:34" ht="82" customHeight="1">
      <c r="B137" s="130">
        <v>126</v>
      </c>
      <c r="C137" s="139" t="str">
        <f ca="1">IF(IFERROR(OFFSET(ListasChequeo!$C$3,MATCH($B137&amp;$C$8,ListasChequeo!$P$4:$P$299,0),MATCH(ResumenESTADO!C$11,ListasChequeo!$C$3:$J$3,0)-1),"")=0,"",IFERROR(OFFSET(ListasChequeo!$C$3,MATCH($B137&amp;$C$8,ListasChequeo!$P$4:$P$299,0),MATCH(ResumenESTADO!C$11,ListasChequeo!$C$3:$J$3,0)-1),""))</f>
        <v/>
      </c>
      <c r="D137" s="138"/>
      <c r="E137" s="137" t="str">
        <f ca="1">IF(IFERROR(OFFSET(ListasChequeo!$C$3,MATCH($B137&amp;$C$8,ListasChequeo!$P$4:$P$299,0),MATCH(ResumenESTADO!E$11,ListasChequeo!$C$3:$J$3,0)-1),"")=0,"",IFERROR(OFFSET(ListasChequeo!$C$3,MATCH($B137&amp;$C$8,ListasChequeo!$P$4:$P$299,0),MATCH(ResumenESTADO!E$11,ListasChequeo!$C$3:$J$3,0)-1),""))</f>
        <v/>
      </c>
      <c r="F137" s="138" t="s">
        <v>217</v>
      </c>
      <c r="G137" s="137" t="str">
        <f ca="1">IF(IFERROR(OFFSET(ListasChequeo!$C$3,MATCH($B137&amp;$C$8,ListasChequeo!$P$4:$P$299,0),MATCH(ResumenESTADO!G$11,ListasChequeo!$C$3:$J$3,0)-1),"")=0,"",IFERROR(OFFSET(ListasChequeo!$C$3,MATCH($B137&amp;$C$8,ListasChequeo!$P$4:$P$299,0),MATCH(ResumenESTADO!G$11,ListasChequeo!$C$3:$J$3,0)-1),""))</f>
        <v/>
      </c>
      <c r="H137" s="138" t="s">
        <v>217</v>
      </c>
      <c r="I137" s="137" t="str">
        <f ca="1">IF(IFERROR(OFFSET(ListasChequeo!$C$3,MATCH($B137&amp;$C$8,ListasChequeo!$P$4:$P$299,0),MATCH(ResumenESTADO!I$11,ListasChequeo!$C$3:$J$3,0)-1),"")=0,"",IFERROR(OFFSET(ListasChequeo!$C$3,MATCH($B137&amp;$C$8,ListasChequeo!$P$4:$P$299,0),MATCH(ResumenESTADO!I$11,ListasChequeo!$C$3:$J$3,0)-1),""))</f>
        <v/>
      </c>
      <c r="J137" s="138" t="s">
        <v>217</v>
      </c>
      <c r="K137" s="137" t="str">
        <f ca="1">IF(IFERROR(OFFSET(ListasChequeo!$C$3,MATCH($B137&amp;$C$8,ListasChequeo!$P$4:$P$299,0),MATCH(ResumenESTADO!K$11,ListasChequeo!$C$3:$J$3,0)-1),"")=0,"",IFERROR(OFFSET(ListasChequeo!$C$3,MATCH($B137&amp;$C$8,ListasChequeo!$P$4:$P$299,0),MATCH(ResumenESTADO!K$11,ListasChequeo!$C$3:$J$3,0)-1),""))</f>
        <v/>
      </c>
      <c r="L137" s="63"/>
      <c r="AH137" s="40">
        <v>126</v>
      </c>
    </row>
    <row r="138" spans="2:34" ht="82" customHeight="1">
      <c r="B138" s="130">
        <v>127</v>
      </c>
      <c r="C138" s="139" t="str">
        <f ca="1">IF(IFERROR(OFFSET(ListasChequeo!$C$3,MATCH($B138&amp;$C$8,ListasChequeo!$P$4:$P$299,0),MATCH(ResumenESTADO!C$11,ListasChequeo!$C$3:$J$3,0)-1),"")=0,"",IFERROR(OFFSET(ListasChequeo!$C$3,MATCH($B138&amp;$C$8,ListasChequeo!$P$4:$P$299,0),MATCH(ResumenESTADO!C$11,ListasChequeo!$C$3:$J$3,0)-1),""))</f>
        <v/>
      </c>
      <c r="D138" s="138"/>
      <c r="E138" s="137" t="str">
        <f ca="1">IF(IFERROR(OFFSET(ListasChequeo!$C$3,MATCH($B138&amp;$C$8,ListasChequeo!$P$4:$P$299,0),MATCH(ResumenESTADO!E$11,ListasChequeo!$C$3:$J$3,0)-1),"")=0,"",IFERROR(OFFSET(ListasChequeo!$C$3,MATCH($B138&amp;$C$8,ListasChequeo!$P$4:$P$299,0),MATCH(ResumenESTADO!E$11,ListasChequeo!$C$3:$J$3,0)-1),""))</f>
        <v/>
      </c>
      <c r="F138" s="138" t="s">
        <v>217</v>
      </c>
      <c r="G138" s="137" t="str">
        <f ca="1">IF(IFERROR(OFFSET(ListasChequeo!$C$3,MATCH($B138&amp;$C$8,ListasChequeo!$P$4:$P$299,0),MATCH(ResumenESTADO!G$11,ListasChequeo!$C$3:$J$3,0)-1),"")=0,"",IFERROR(OFFSET(ListasChequeo!$C$3,MATCH($B138&amp;$C$8,ListasChequeo!$P$4:$P$299,0),MATCH(ResumenESTADO!G$11,ListasChequeo!$C$3:$J$3,0)-1),""))</f>
        <v/>
      </c>
      <c r="H138" s="138" t="s">
        <v>217</v>
      </c>
      <c r="I138" s="137" t="str">
        <f ca="1">IF(IFERROR(OFFSET(ListasChequeo!$C$3,MATCH($B138&amp;$C$8,ListasChequeo!$P$4:$P$299,0),MATCH(ResumenESTADO!I$11,ListasChequeo!$C$3:$J$3,0)-1),"")=0,"",IFERROR(OFFSET(ListasChequeo!$C$3,MATCH($B138&amp;$C$8,ListasChequeo!$P$4:$P$299,0),MATCH(ResumenESTADO!I$11,ListasChequeo!$C$3:$J$3,0)-1),""))</f>
        <v/>
      </c>
      <c r="J138" s="138" t="s">
        <v>217</v>
      </c>
      <c r="K138" s="137" t="str">
        <f ca="1">IF(IFERROR(OFFSET(ListasChequeo!$C$3,MATCH($B138&amp;$C$8,ListasChequeo!$P$4:$P$299,0),MATCH(ResumenESTADO!K$11,ListasChequeo!$C$3:$J$3,0)-1),"")=0,"",IFERROR(OFFSET(ListasChequeo!$C$3,MATCH($B138&amp;$C$8,ListasChequeo!$P$4:$P$299,0),MATCH(ResumenESTADO!K$11,ListasChequeo!$C$3:$J$3,0)-1),""))</f>
        <v/>
      </c>
      <c r="L138" s="63"/>
      <c r="AH138" s="40">
        <v>127</v>
      </c>
    </row>
    <row r="139" spans="2:34" ht="82" customHeight="1">
      <c r="B139" s="130">
        <v>128</v>
      </c>
      <c r="C139" s="139" t="str">
        <f ca="1">IF(IFERROR(OFFSET(ListasChequeo!$C$3,MATCH($B139&amp;$C$8,ListasChequeo!$P$4:$P$299,0),MATCH(ResumenESTADO!C$11,ListasChequeo!$C$3:$J$3,0)-1),"")=0,"",IFERROR(OFFSET(ListasChequeo!$C$3,MATCH($B139&amp;$C$8,ListasChequeo!$P$4:$P$299,0),MATCH(ResumenESTADO!C$11,ListasChequeo!$C$3:$J$3,0)-1),""))</f>
        <v/>
      </c>
      <c r="D139" s="138"/>
      <c r="E139" s="137" t="str">
        <f ca="1">IF(IFERROR(OFFSET(ListasChequeo!$C$3,MATCH($B139&amp;$C$8,ListasChequeo!$P$4:$P$299,0),MATCH(ResumenESTADO!E$11,ListasChequeo!$C$3:$J$3,0)-1),"")=0,"",IFERROR(OFFSET(ListasChequeo!$C$3,MATCH($B139&amp;$C$8,ListasChequeo!$P$4:$P$299,0),MATCH(ResumenESTADO!E$11,ListasChequeo!$C$3:$J$3,0)-1),""))</f>
        <v/>
      </c>
      <c r="F139" s="138" t="s">
        <v>217</v>
      </c>
      <c r="G139" s="137" t="str">
        <f ca="1">IF(IFERROR(OFFSET(ListasChequeo!$C$3,MATCH($B139&amp;$C$8,ListasChequeo!$P$4:$P$299,0),MATCH(ResumenESTADO!G$11,ListasChequeo!$C$3:$J$3,0)-1),"")=0,"",IFERROR(OFFSET(ListasChequeo!$C$3,MATCH($B139&amp;$C$8,ListasChequeo!$P$4:$P$299,0),MATCH(ResumenESTADO!G$11,ListasChequeo!$C$3:$J$3,0)-1),""))</f>
        <v/>
      </c>
      <c r="H139" s="138" t="s">
        <v>217</v>
      </c>
      <c r="I139" s="137" t="str">
        <f ca="1">IF(IFERROR(OFFSET(ListasChequeo!$C$3,MATCH($B139&amp;$C$8,ListasChequeo!$P$4:$P$299,0),MATCH(ResumenESTADO!I$11,ListasChequeo!$C$3:$J$3,0)-1),"")=0,"",IFERROR(OFFSET(ListasChequeo!$C$3,MATCH($B139&amp;$C$8,ListasChequeo!$P$4:$P$299,0),MATCH(ResumenESTADO!I$11,ListasChequeo!$C$3:$J$3,0)-1),""))</f>
        <v/>
      </c>
      <c r="J139" s="138" t="s">
        <v>217</v>
      </c>
      <c r="K139" s="137" t="str">
        <f ca="1">IF(IFERROR(OFFSET(ListasChequeo!$C$3,MATCH($B139&amp;$C$8,ListasChequeo!$P$4:$P$299,0),MATCH(ResumenESTADO!K$11,ListasChequeo!$C$3:$J$3,0)-1),"")=0,"",IFERROR(OFFSET(ListasChequeo!$C$3,MATCH($B139&amp;$C$8,ListasChequeo!$P$4:$P$299,0),MATCH(ResumenESTADO!K$11,ListasChequeo!$C$3:$J$3,0)-1),""))</f>
        <v/>
      </c>
      <c r="L139" s="63"/>
      <c r="AH139" s="40">
        <v>128</v>
      </c>
    </row>
    <row r="140" spans="2:34" ht="82" customHeight="1">
      <c r="B140" s="130">
        <v>129</v>
      </c>
      <c r="C140" s="139" t="str">
        <f ca="1">IF(IFERROR(OFFSET(ListasChequeo!$C$3,MATCH($B140&amp;$C$8,ListasChequeo!$P$4:$P$299,0),MATCH(ResumenESTADO!C$11,ListasChequeo!$C$3:$J$3,0)-1),"")=0,"",IFERROR(OFFSET(ListasChequeo!$C$3,MATCH($B140&amp;$C$8,ListasChequeo!$P$4:$P$299,0),MATCH(ResumenESTADO!C$11,ListasChequeo!$C$3:$J$3,0)-1),""))</f>
        <v/>
      </c>
      <c r="D140" s="138"/>
      <c r="E140" s="137" t="str">
        <f ca="1">IF(IFERROR(OFFSET(ListasChequeo!$C$3,MATCH($B140&amp;$C$8,ListasChequeo!$P$4:$P$299,0),MATCH(ResumenESTADO!E$11,ListasChequeo!$C$3:$J$3,0)-1),"")=0,"",IFERROR(OFFSET(ListasChequeo!$C$3,MATCH($B140&amp;$C$8,ListasChequeo!$P$4:$P$299,0),MATCH(ResumenESTADO!E$11,ListasChequeo!$C$3:$J$3,0)-1),""))</f>
        <v/>
      </c>
      <c r="F140" s="138" t="s">
        <v>217</v>
      </c>
      <c r="G140" s="137" t="str">
        <f ca="1">IF(IFERROR(OFFSET(ListasChequeo!$C$3,MATCH($B140&amp;$C$8,ListasChequeo!$P$4:$P$299,0),MATCH(ResumenESTADO!G$11,ListasChequeo!$C$3:$J$3,0)-1),"")=0,"",IFERROR(OFFSET(ListasChequeo!$C$3,MATCH($B140&amp;$C$8,ListasChequeo!$P$4:$P$299,0),MATCH(ResumenESTADO!G$11,ListasChequeo!$C$3:$J$3,0)-1),""))</f>
        <v/>
      </c>
      <c r="H140" s="138" t="s">
        <v>217</v>
      </c>
      <c r="I140" s="137" t="str">
        <f ca="1">IF(IFERROR(OFFSET(ListasChequeo!$C$3,MATCH($B140&amp;$C$8,ListasChequeo!$P$4:$P$299,0),MATCH(ResumenESTADO!I$11,ListasChequeo!$C$3:$J$3,0)-1),"")=0,"",IFERROR(OFFSET(ListasChequeo!$C$3,MATCH($B140&amp;$C$8,ListasChequeo!$P$4:$P$299,0),MATCH(ResumenESTADO!I$11,ListasChequeo!$C$3:$J$3,0)-1),""))</f>
        <v/>
      </c>
      <c r="J140" s="138" t="s">
        <v>217</v>
      </c>
      <c r="K140" s="137" t="str">
        <f ca="1">IF(IFERROR(OFFSET(ListasChequeo!$C$3,MATCH($B140&amp;$C$8,ListasChequeo!$P$4:$P$299,0),MATCH(ResumenESTADO!K$11,ListasChequeo!$C$3:$J$3,0)-1),"")=0,"",IFERROR(OFFSET(ListasChequeo!$C$3,MATCH($B140&amp;$C$8,ListasChequeo!$P$4:$P$299,0),MATCH(ResumenESTADO!K$11,ListasChequeo!$C$3:$J$3,0)-1),""))</f>
        <v/>
      </c>
      <c r="L140" s="63"/>
      <c r="AH140" s="40">
        <v>129</v>
      </c>
    </row>
    <row r="141" spans="2:34" ht="82" customHeight="1">
      <c r="B141" s="130">
        <v>130</v>
      </c>
      <c r="C141" s="139" t="str">
        <f ca="1">IF(IFERROR(OFFSET(ListasChequeo!$C$3,MATCH($B141&amp;$C$8,ListasChequeo!$P$4:$P$299,0),MATCH(ResumenESTADO!C$11,ListasChequeo!$C$3:$J$3,0)-1),"")=0,"",IFERROR(OFFSET(ListasChequeo!$C$3,MATCH($B141&amp;$C$8,ListasChequeo!$P$4:$P$299,0),MATCH(ResumenESTADO!C$11,ListasChequeo!$C$3:$J$3,0)-1),""))</f>
        <v/>
      </c>
      <c r="D141" s="138"/>
      <c r="E141" s="137" t="str">
        <f ca="1">IF(IFERROR(OFFSET(ListasChequeo!$C$3,MATCH($B141&amp;$C$8,ListasChequeo!$P$4:$P$299,0),MATCH(ResumenESTADO!E$11,ListasChequeo!$C$3:$J$3,0)-1),"")=0,"",IFERROR(OFFSET(ListasChequeo!$C$3,MATCH($B141&amp;$C$8,ListasChequeo!$P$4:$P$299,0),MATCH(ResumenESTADO!E$11,ListasChequeo!$C$3:$J$3,0)-1),""))</f>
        <v/>
      </c>
      <c r="F141" s="138" t="s">
        <v>217</v>
      </c>
      <c r="G141" s="137" t="str">
        <f ca="1">IF(IFERROR(OFFSET(ListasChequeo!$C$3,MATCH($B141&amp;$C$8,ListasChequeo!$P$4:$P$299,0),MATCH(ResumenESTADO!G$11,ListasChequeo!$C$3:$J$3,0)-1),"")=0,"",IFERROR(OFFSET(ListasChequeo!$C$3,MATCH($B141&amp;$C$8,ListasChequeo!$P$4:$P$299,0),MATCH(ResumenESTADO!G$11,ListasChequeo!$C$3:$J$3,0)-1),""))</f>
        <v/>
      </c>
      <c r="H141" s="138" t="s">
        <v>217</v>
      </c>
      <c r="I141" s="137" t="str">
        <f ca="1">IF(IFERROR(OFFSET(ListasChequeo!$C$3,MATCH($B141&amp;$C$8,ListasChequeo!$P$4:$P$299,0),MATCH(ResumenESTADO!I$11,ListasChequeo!$C$3:$J$3,0)-1),"")=0,"",IFERROR(OFFSET(ListasChequeo!$C$3,MATCH($B141&amp;$C$8,ListasChequeo!$P$4:$P$299,0),MATCH(ResumenESTADO!I$11,ListasChequeo!$C$3:$J$3,0)-1),""))</f>
        <v/>
      </c>
      <c r="J141" s="138" t="s">
        <v>217</v>
      </c>
      <c r="K141" s="137" t="str">
        <f ca="1">IF(IFERROR(OFFSET(ListasChequeo!$C$3,MATCH($B141&amp;$C$8,ListasChequeo!$P$4:$P$299,0),MATCH(ResumenESTADO!K$11,ListasChequeo!$C$3:$J$3,0)-1),"")=0,"",IFERROR(OFFSET(ListasChequeo!$C$3,MATCH($B141&amp;$C$8,ListasChequeo!$P$4:$P$299,0),MATCH(ResumenESTADO!K$11,ListasChequeo!$C$3:$J$3,0)-1),""))</f>
        <v/>
      </c>
      <c r="L141" s="63"/>
      <c r="AH141" s="40">
        <v>130</v>
      </c>
    </row>
    <row r="142" spans="2:34" ht="82" customHeight="1">
      <c r="B142" s="130">
        <v>131</v>
      </c>
      <c r="C142" s="139" t="str">
        <f ca="1">IF(IFERROR(OFFSET(ListasChequeo!$C$3,MATCH($B142&amp;$C$8,ListasChequeo!$P$4:$P$299,0),MATCH(ResumenESTADO!C$11,ListasChequeo!$C$3:$J$3,0)-1),"")=0,"",IFERROR(OFFSET(ListasChequeo!$C$3,MATCH($B142&amp;$C$8,ListasChequeo!$P$4:$P$299,0),MATCH(ResumenESTADO!C$11,ListasChequeo!$C$3:$J$3,0)-1),""))</f>
        <v/>
      </c>
      <c r="D142" s="138"/>
      <c r="E142" s="137" t="str">
        <f ca="1">IF(IFERROR(OFFSET(ListasChequeo!$C$3,MATCH($B142&amp;$C$8,ListasChequeo!$P$4:$P$299,0),MATCH(ResumenESTADO!E$11,ListasChequeo!$C$3:$J$3,0)-1),"")=0,"",IFERROR(OFFSET(ListasChequeo!$C$3,MATCH($B142&amp;$C$8,ListasChequeo!$P$4:$P$299,0),MATCH(ResumenESTADO!E$11,ListasChequeo!$C$3:$J$3,0)-1),""))</f>
        <v/>
      </c>
      <c r="F142" s="138" t="s">
        <v>217</v>
      </c>
      <c r="G142" s="137" t="str">
        <f ca="1">IF(IFERROR(OFFSET(ListasChequeo!$C$3,MATCH($B142&amp;$C$8,ListasChequeo!$P$4:$P$299,0),MATCH(ResumenESTADO!G$11,ListasChequeo!$C$3:$J$3,0)-1),"")=0,"",IFERROR(OFFSET(ListasChequeo!$C$3,MATCH($B142&amp;$C$8,ListasChequeo!$P$4:$P$299,0),MATCH(ResumenESTADO!G$11,ListasChequeo!$C$3:$J$3,0)-1),""))</f>
        <v/>
      </c>
      <c r="H142" s="138" t="s">
        <v>217</v>
      </c>
      <c r="I142" s="137" t="str">
        <f ca="1">IF(IFERROR(OFFSET(ListasChequeo!$C$3,MATCH($B142&amp;$C$8,ListasChequeo!$P$4:$P$299,0),MATCH(ResumenESTADO!I$11,ListasChequeo!$C$3:$J$3,0)-1),"")=0,"",IFERROR(OFFSET(ListasChequeo!$C$3,MATCH($B142&amp;$C$8,ListasChequeo!$P$4:$P$299,0),MATCH(ResumenESTADO!I$11,ListasChequeo!$C$3:$J$3,0)-1),""))</f>
        <v/>
      </c>
      <c r="J142" s="138" t="s">
        <v>217</v>
      </c>
      <c r="K142" s="137" t="str">
        <f ca="1">IF(IFERROR(OFFSET(ListasChequeo!$C$3,MATCH($B142&amp;$C$8,ListasChequeo!$P$4:$P$299,0),MATCH(ResumenESTADO!K$11,ListasChequeo!$C$3:$J$3,0)-1),"")=0,"",IFERROR(OFFSET(ListasChequeo!$C$3,MATCH($B142&amp;$C$8,ListasChequeo!$P$4:$P$299,0),MATCH(ResumenESTADO!K$11,ListasChequeo!$C$3:$J$3,0)-1),""))</f>
        <v/>
      </c>
      <c r="L142" s="63"/>
      <c r="AH142" s="40">
        <v>131</v>
      </c>
    </row>
    <row r="143" spans="2:34" ht="82" customHeight="1">
      <c r="B143" s="130">
        <v>132</v>
      </c>
      <c r="C143" s="139" t="str">
        <f ca="1">IF(IFERROR(OFFSET(ListasChequeo!$C$3,MATCH($B143&amp;$C$8,ListasChequeo!$P$4:$P$299,0),MATCH(ResumenESTADO!C$11,ListasChequeo!$C$3:$J$3,0)-1),"")=0,"",IFERROR(OFFSET(ListasChequeo!$C$3,MATCH($B143&amp;$C$8,ListasChequeo!$P$4:$P$299,0),MATCH(ResumenESTADO!C$11,ListasChequeo!$C$3:$J$3,0)-1),""))</f>
        <v/>
      </c>
      <c r="D143" s="138"/>
      <c r="E143" s="137" t="str">
        <f ca="1">IF(IFERROR(OFFSET(ListasChequeo!$C$3,MATCH($B143&amp;$C$8,ListasChequeo!$P$4:$P$299,0),MATCH(ResumenESTADO!E$11,ListasChequeo!$C$3:$J$3,0)-1),"")=0,"",IFERROR(OFFSET(ListasChequeo!$C$3,MATCH($B143&amp;$C$8,ListasChequeo!$P$4:$P$299,0),MATCH(ResumenESTADO!E$11,ListasChequeo!$C$3:$J$3,0)-1),""))</f>
        <v/>
      </c>
      <c r="F143" s="138" t="s">
        <v>217</v>
      </c>
      <c r="G143" s="137" t="str">
        <f ca="1">IF(IFERROR(OFFSET(ListasChequeo!$C$3,MATCH($B143&amp;$C$8,ListasChequeo!$P$4:$P$299,0),MATCH(ResumenESTADO!G$11,ListasChequeo!$C$3:$J$3,0)-1),"")=0,"",IFERROR(OFFSET(ListasChequeo!$C$3,MATCH($B143&amp;$C$8,ListasChequeo!$P$4:$P$299,0),MATCH(ResumenESTADO!G$11,ListasChequeo!$C$3:$J$3,0)-1),""))</f>
        <v/>
      </c>
      <c r="H143" s="138" t="s">
        <v>217</v>
      </c>
      <c r="I143" s="137" t="str">
        <f ca="1">IF(IFERROR(OFFSET(ListasChequeo!$C$3,MATCH($B143&amp;$C$8,ListasChequeo!$P$4:$P$299,0),MATCH(ResumenESTADO!I$11,ListasChequeo!$C$3:$J$3,0)-1),"")=0,"",IFERROR(OFFSET(ListasChequeo!$C$3,MATCH($B143&amp;$C$8,ListasChequeo!$P$4:$P$299,0),MATCH(ResumenESTADO!I$11,ListasChequeo!$C$3:$J$3,0)-1),""))</f>
        <v/>
      </c>
      <c r="J143" s="138" t="s">
        <v>217</v>
      </c>
      <c r="K143" s="137" t="str">
        <f ca="1">IF(IFERROR(OFFSET(ListasChequeo!$C$3,MATCH($B143&amp;$C$8,ListasChequeo!$P$4:$P$299,0),MATCH(ResumenESTADO!K$11,ListasChequeo!$C$3:$J$3,0)-1),"")=0,"",IFERROR(OFFSET(ListasChequeo!$C$3,MATCH($B143&amp;$C$8,ListasChequeo!$P$4:$P$299,0),MATCH(ResumenESTADO!K$11,ListasChequeo!$C$3:$J$3,0)-1),""))</f>
        <v/>
      </c>
      <c r="L143" s="63"/>
      <c r="AH143" s="40">
        <v>132</v>
      </c>
    </row>
    <row r="144" spans="2:34" ht="82" customHeight="1">
      <c r="B144" s="130">
        <v>133</v>
      </c>
      <c r="C144" s="139" t="str">
        <f ca="1">IF(IFERROR(OFFSET(ListasChequeo!$C$3,MATCH($B144&amp;$C$8,ListasChequeo!$P$4:$P$299,0),MATCH(ResumenESTADO!C$11,ListasChequeo!$C$3:$J$3,0)-1),"")=0,"",IFERROR(OFFSET(ListasChequeo!$C$3,MATCH($B144&amp;$C$8,ListasChequeo!$P$4:$P$299,0),MATCH(ResumenESTADO!C$11,ListasChequeo!$C$3:$J$3,0)-1),""))</f>
        <v/>
      </c>
      <c r="D144" s="138"/>
      <c r="E144" s="137" t="str">
        <f ca="1">IF(IFERROR(OFFSET(ListasChequeo!$C$3,MATCH($B144&amp;$C$8,ListasChequeo!$P$4:$P$299,0),MATCH(ResumenESTADO!E$11,ListasChequeo!$C$3:$J$3,0)-1),"")=0,"",IFERROR(OFFSET(ListasChequeo!$C$3,MATCH($B144&amp;$C$8,ListasChequeo!$P$4:$P$299,0),MATCH(ResumenESTADO!E$11,ListasChequeo!$C$3:$J$3,0)-1),""))</f>
        <v/>
      </c>
      <c r="F144" s="138" t="s">
        <v>217</v>
      </c>
      <c r="G144" s="137" t="str">
        <f ca="1">IF(IFERROR(OFFSET(ListasChequeo!$C$3,MATCH($B144&amp;$C$8,ListasChequeo!$P$4:$P$299,0),MATCH(ResumenESTADO!G$11,ListasChequeo!$C$3:$J$3,0)-1),"")=0,"",IFERROR(OFFSET(ListasChequeo!$C$3,MATCH($B144&amp;$C$8,ListasChequeo!$P$4:$P$299,0),MATCH(ResumenESTADO!G$11,ListasChequeo!$C$3:$J$3,0)-1),""))</f>
        <v/>
      </c>
      <c r="H144" s="138" t="s">
        <v>217</v>
      </c>
      <c r="I144" s="137" t="str">
        <f ca="1">IF(IFERROR(OFFSET(ListasChequeo!$C$3,MATCH($B144&amp;$C$8,ListasChequeo!$P$4:$P$299,0),MATCH(ResumenESTADO!I$11,ListasChequeo!$C$3:$J$3,0)-1),"")=0,"",IFERROR(OFFSET(ListasChequeo!$C$3,MATCH($B144&amp;$C$8,ListasChequeo!$P$4:$P$299,0),MATCH(ResumenESTADO!I$11,ListasChequeo!$C$3:$J$3,0)-1),""))</f>
        <v/>
      </c>
      <c r="J144" s="138" t="s">
        <v>217</v>
      </c>
      <c r="K144" s="137" t="str">
        <f ca="1">IF(IFERROR(OFFSET(ListasChequeo!$C$3,MATCH($B144&amp;$C$8,ListasChequeo!$P$4:$P$299,0),MATCH(ResumenESTADO!K$11,ListasChequeo!$C$3:$J$3,0)-1),"")=0,"",IFERROR(OFFSET(ListasChequeo!$C$3,MATCH($B144&amp;$C$8,ListasChequeo!$P$4:$P$299,0),MATCH(ResumenESTADO!K$11,ListasChequeo!$C$3:$J$3,0)-1),""))</f>
        <v/>
      </c>
      <c r="L144" s="63"/>
      <c r="AH144" s="40">
        <v>133</v>
      </c>
    </row>
    <row r="145" spans="2:34" ht="82" customHeight="1">
      <c r="B145" s="130">
        <v>134</v>
      </c>
      <c r="C145" s="139" t="str">
        <f ca="1">IF(IFERROR(OFFSET(ListasChequeo!$C$3,MATCH($B145&amp;$C$8,ListasChequeo!$P$4:$P$299,0),MATCH(ResumenESTADO!C$11,ListasChequeo!$C$3:$J$3,0)-1),"")=0,"",IFERROR(OFFSET(ListasChequeo!$C$3,MATCH($B145&amp;$C$8,ListasChequeo!$P$4:$P$299,0),MATCH(ResumenESTADO!C$11,ListasChequeo!$C$3:$J$3,0)-1),""))</f>
        <v/>
      </c>
      <c r="D145" s="138"/>
      <c r="E145" s="137" t="str">
        <f ca="1">IF(IFERROR(OFFSET(ListasChequeo!$C$3,MATCH($B145&amp;$C$8,ListasChequeo!$P$4:$P$299,0),MATCH(ResumenESTADO!E$11,ListasChequeo!$C$3:$J$3,0)-1),"")=0,"",IFERROR(OFFSET(ListasChequeo!$C$3,MATCH($B145&amp;$C$8,ListasChequeo!$P$4:$P$299,0),MATCH(ResumenESTADO!E$11,ListasChequeo!$C$3:$J$3,0)-1),""))</f>
        <v/>
      </c>
      <c r="F145" s="138" t="s">
        <v>217</v>
      </c>
      <c r="G145" s="137" t="str">
        <f ca="1">IF(IFERROR(OFFSET(ListasChequeo!$C$3,MATCH($B145&amp;$C$8,ListasChequeo!$P$4:$P$299,0),MATCH(ResumenESTADO!G$11,ListasChequeo!$C$3:$J$3,0)-1),"")=0,"",IFERROR(OFFSET(ListasChequeo!$C$3,MATCH($B145&amp;$C$8,ListasChequeo!$P$4:$P$299,0),MATCH(ResumenESTADO!G$11,ListasChequeo!$C$3:$J$3,0)-1),""))</f>
        <v/>
      </c>
      <c r="H145" s="138" t="s">
        <v>217</v>
      </c>
      <c r="I145" s="137" t="str">
        <f ca="1">IF(IFERROR(OFFSET(ListasChequeo!$C$3,MATCH($B145&amp;$C$8,ListasChequeo!$P$4:$P$299,0),MATCH(ResumenESTADO!I$11,ListasChequeo!$C$3:$J$3,0)-1),"")=0,"",IFERROR(OFFSET(ListasChequeo!$C$3,MATCH($B145&amp;$C$8,ListasChequeo!$P$4:$P$299,0),MATCH(ResumenESTADO!I$11,ListasChequeo!$C$3:$J$3,0)-1),""))</f>
        <v/>
      </c>
      <c r="J145" s="138" t="s">
        <v>217</v>
      </c>
      <c r="K145" s="137" t="str">
        <f ca="1">IF(IFERROR(OFFSET(ListasChequeo!$C$3,MATCH($B145&amp;$C$8,ListasChequeo!$P$4:$P$299,0),MATCH(ResumenESTADO!K$11,ListasChequeo!$C$3:$J$3,0)-1),"")=0,"",IFERROR(OFFSET(ListasChequeo!$C$3,MATCH($B145&amp;$C$8,ListasChequeo!$P$4:$P$299,0),MATCH(ResumenESTADO!K$11,ListasChequeo!$C$3:$J$3,0)-1),""))</f>
        <v/>
      </c>
      <c r="L145" s="63"/>
      <c r="AH145" s="40">
        <v>134</v>
      </c>
    </row>
    <row r="146" spans="2:34" ht="82" customHeight="1">
      <c r="B146" s="130">
        <v>135</v>
      </c>
      <c r="C146" s="139" t="str">
        <f ca="1">IF(IFERROR(OFFSET(ListasChequeo!$C$3,MATCH($B146&amp;$C$8,ListasChequeo!$P$4:$P$299,0),MATCH(ResumenESTADO!C$11,ListasChequeo!$C$3:$J$3,0)-1),"")=0,"",IFERROR(OFFSET(ListasChequeo!$C$3,MATCH($B146&amp;$C$8,ListasChequeo!$P$4:$P$299,0),MATCH(ResumenESTADO!C$11,ListasChequeo!$C$3:$J$3,0)-1),""))</f>
        <v/>
      </c>
      <c r="D146" s="138"/>
      <c r="E146" s="137" t="str">
        <f ca="1">IF(IFERROR(OFFSET(ListasChequeo!$C$3,MATCH($B146&amp;$C$8,ListasChequeo!$P$4:$P$299,0),MATCH(ResumenESTADO!E$11,ListasChequeo!$C$3:$J$3,0)-1),"")=0,"",IFERROR(OFFSET(ListasChequeo!$C$3,MATCH($B146&amp;$C$8,ListasChequeo!$P$4:$P$299,0),MATCH(ResumenESTADO!E$11,ListasChequeo!$C$3:$J$3,0)-1),""))</f>
        <v/>
      </c>
      <c r="F146" s="138" t="s">
        <v>217</v>
      </c>
      <c r="G146" s="137" t="str">
        <f ca="1">IF(IFERROR(OFFSET(ListasChequeo!$C$3,MATCH($B146&amp;$C$8,ListasChequeo!$P$4:$P$299,0),MATCH(ResumenESTADO!G$11,ListasChequeo!$C$3:$J$3,0)-1),"")=0,"",IFERROR(OFFSET(ListasChequeo!$C$3,MATCH($B146&amp;$C$8,ListasChequeo!$P$4:$P$299,0),MATCH(ResumenESTADO!G$11,ListasChequeo!$C$3:$J$3,0)-1),""))</f>
        <v/>
      </c>
      <c r="H146" s="138" t="s">
        <v>217</v>
      </c>
      <c r="I146" s="137" t="str">
        <f ca="1">IF(IFERROR(OFFSET(ListasChequeo!$C$3,MATCH($B146&amp;$C$8,ListasChequeo!$P$4:$P$299,0),MATCH(ResumenESTADO!I$11,ListasChequeo!$C$3:$J$3,0)-1),"")=0,"",IFERROR(OFFSET(ListasChequeo!$C$3,MATCH($B146&amp;$C$8,ListasChequeo!$P$4:$P$299,0),MATCH(ResumenESTADO!I$11,ListasChequeo!$C$3:$J$3,0)-1),""))</f>
        <v/>
      </c>
      <c r="J146" s="138" t="s">
        <v>217</v>
      </c>
      <c r="K146" s="137" t="str">
        <f ca="1">IF(IFERROR(OFFSET(ListasChequeo!$C$3,MATCH($B146&amp;$C$8,ListasChequeo!$P$4:$P$299,0),MATCH(ResumenESTADO!K$11,ListasChequeo!$C$3:$J$3,0)-1),"")=0,"",IFERROR(OFFSET(ListasChequeo!$C$3,MATCH($B146&amp;$C$8,ListasChequeo!$P$4:$P$299,0),MATCH(ResumenESTADO!K$11,ListasChequeo!$C$3:$J$3,0)-1),""))</f>
        <v/>
      </c>
      <c r="L146" s="63"/>
      <c r="AH146" s="40">
        <v>135</v>
      </c>
    </row>
    <row r="147" spans="2:34" ht="82" customHeight="1">
      <c r="B147" s="130">
        <v>136</v>
      </c>
      <c r="C147" s="139" t="str">
        <f ca="1">IF(IFERROR(OFFSET(ListasChequeo!$C$3,MATCH($B147&amp;$C$8,ListasChequeo!$P$4:$P$299,0),MATCH(ResumenESTADO!C$11,ListasChequeo!$C$3:$J$3,0)-1),"")=0,"",IFERROR(OFFSET(ListasChequeo!$C$3,MATCH($B147&amp;$C$8,ListasChequeo!$P$4:$P$299,0),MATCH(ResumenESTADO!C$11,ListasChequeo!$C$3:$J$3,0)-1),""))</f>
        <v/>
      </c>
      <c r="D147" s="138"/>
      <c r="E147" s="137" t="str">
        <f ca="1">IF(IFERROR(OFFSET(ListasChequeo!$C$3,MATCH($B147&amp;$C$8,ListasChequeo!$P$4:$P$299,0),MATCH(ResumenESTADO!E$11,ListasChequeo!$C$3:$J$3,0)-1),"")=0,"",IFERROR(OFFSET(ListasChequeo!$C$3,MATCH($B147&amp;$C$8,ListasChequeo!$P$4:$P$299,0),MATCH(ResumenESTADO!E$11,ListasChequeo!$C$3:$J$3,0)-1),""))</f>
        <v/>
      </c>
      <c r="F147" s="138" t="s">
        <v>217</v>
      </c>
      <c r="G147" s="137" t="str">
        <f ca="1">IF(IFERROR(OFFSET(ListasChequeo!$C$3,MATCH($B147&amp;$C$8,ListasChequeo!$P$4:$P$299,0),MATCH(ResumenESTADO!G$11,ListasChequeo!$C$3:$J$3,0)-1),"")=0,"",IFERROR(OFFSET(ListasChequeo!$C$3,MATCH($B147&amp;$C$8,ListasChequeo!$P$4:$P$299,0),MATCH(ResumenESTADO!G$11,ListasChequeo!$C$3:$J$3,0)-1),""))</f>
        <v/>
      </c>
      <c r="H147" s="138" t="s">
        <v>217</v>
      </c>
      <c r="I147" s="137" t="str">
        <f ca="1">IF(IFERROR(OFFSET(ListasChequeo!$C$3,MATCH($B147&amp;$C$8,ListasChequeo!$P$4:$P$299,0),MATCH(ResumenESTADO!I$11,ListasChequeo!$C$3:$J$3,0)-1),"")=0,"",IFERROR(OFFSET(ListasChequeo!$C$3,MATCH($B147&amp;$C$8,ListasChequeo!$P$4:$P$299,0),MATCH(ResumenESTADO!I$11,ListasChequeo!$C$3:$J$3,0)-1),""))</f>
        <v/>
      </c>
      <c r="J147" s="138" t="s">
        <v>217</v>
      </c>
      <c r="K147" s="137" t="str">
        <f ca="1">IF(IFERROR(OFFSET(ListasChequeo!$C$3,MATCH($B147&amp;$C$8,ListasChequeo!$P$4:$P$299,0),MATCH(ResumenESTADO!K$11,ListasChequeo!$C$3:$J$3,0)-1),"")=0,"",IFERROR(OFFSET(ListasChequeo!$C$3,MATCH($B147&amp;$C$8,ListasChequeo!$P$4:$P$299,0),MATCH(ResumenESTADO!K$11,ListasChequeo!$C$3:$J$3,0)-1),""))</f>
        <v/>
      </c>
      <c r="L147" s="63"/>
      <c r="AH147" s="40">
        <v>136</v>
      </c>
    </row>
    <row r="148" spans="2:34" ht="82" customHeight="1">
      <c r="B148" s="130">
        <v>137</v>
      </c>
      <c r="C148" s="139" t="str">
        <f ca="1">IF(IFERROR(OFFSET(ListasChequeo!$C$3,MATCH($B148&amp;$C$8,ListasChequeo!$P$4:$P$299,0),MATCH(ResumenESTADO!C$11,ListasChequeo!$C$3:$J$3,0)-1),"")=0,"",IFERROR(OFFSET(ListasChequeo!$C$3,MATCH($B148&amp;$C$8,ListasChequeo!$P$4:$P$299,0),MATCH(ResumenESTADO!C$11,ListasChequeo!$C$3:$J$3,0)-1),""))</f>
        <v/>
      </c>
      <c r="D148" s="138"/>
      <c r="E148" s="137" t="str">
        <f ca="1">IF(IFERROR(OFFSET(ListasChequeo!$C$3,MATCH($B148&amp;$C$8,ListasChequeo!$P$4:$P$299,0),MATCH(ResumenESTADO!E$11,ListasChequeo!$C$3:$J$3,0)-1),"")=0,"",IFERROR(OFFSET(ListasChequeo!$C$3,MATCH($B148&amp;$C$8,ListasChequeo!$P$4:$P$299,0),MATCH(ResumenESTADO!E$11,ListasChequeo!$C$3:$J$3,0)-1),""))</f>
        <v/>
      </c>
      <c r="F148" s="138" t="s">
        <v>217</v>
      </c>
      <c r="G148" s="137" t="str">
        <f ca="1">IF(IFERROR(OFFSET(ListasChequeo!$C$3,MATCH($B148&amp;$C$8,ListasChequeo!$P$4:$P$299,0),MATCH(ResumenESTADO!G$11,ListasChequeo!$C$3:$J$3,0)-1),"")=0,"",IFERROR(OFFSET(ListasChequeo!$C$3,MATCH($B148&amp;$C$8,ListasChequeo!$P$4:$P$299,0),MATCH(ResumenESTADO!G$11,ListasChequeo!$C$3:$J$3,0)-1),""))</f>
        <v/>
      </c>
      <c r="H148" s="138" t="s">
        <v>217</v>
      </c>
      <c r="I148" s="137" t="str">
        <f ca="1">IF(IFERROR(OFFSET(ListasChequeo!$C$3,MATCH($B148&amp;$C$8,ListasChequeo!$P$4:$P$299,0),MATCH(ResumenESTADO!I$11,ListasChequeo!$C$3:$J$3,0)-1),"")=0,"",IFERROR(OFFSET(ListasChequeo!$C$3,MATCH($B148&amp;$C$8,ListasChequeo!$P$4:$P$299,0),MATCH(ResumenESTADO!I$11,ListasChequeo!$C$3:$J$3,0)-1),""))</f>
        <v/>
      </c>
      <c r="J148" s="138" t="s">
        <v>217</v>
      </c>
      <c r="K148" s="137" t="str">
        <f ca="1">IF(IFERROR(OFFSET(ListasChequeo!$C$3,MATCH($B148&amp;$C$8,ListasChequeo!$P$4:$P$299,0),MATCH(ResumenESTADO!K$11,ListasChequeo!$C$3:$J$3,0)-1),"")=0,"",IFERROR(OFFSET(ListasChequeo!$C$3,MATCH($B148&amp;$C$8,ListasChequeo!$P$4:$P$299,0),MATCH(ResumenESTADO!K$11,ListasChequeo!$C$3:$J$3,0)-1),""))</f>
        <v/>
      </c>
      <c r="L148" s="63"/>
      <c r="AH148" s="40">
        <v>137</v>
      </c>
    </row>
    <row r="149" spans="2:34" ht="82" customHeight="1">
      <c r="B149" s="130">
        <v>138</v>
      </c>
      <c r="C149" s="139" t="str">
        <f ca="1">IF(IFERROR(OFFSET(ListasChequeo!$C$3,MATCH($B149&amp;$C$8,ListasChequeo!$P$4:$P$299,0),MATCH(ResumenESTADO!C$11,ListasChequeo!$C$3:$J$3,0)-1),"")=0,"",IFERROR(OFFSET(ListasChequeo!$C$3,MATCH($B149&amp;$C$8,ListasChequeo!$P$4:$P$299,0),MATCH(ResumenESTADO!C$11,ListasChequeo!$C$3:$J$3,0)-1),""))</f>
        <v/>
      </c>
      <c r="D149" s="138"/>
      <c r="E149" s="137" t="str">
        <f ca="1">IF(IFERROR(OFFSET(ListasChequeo!$C$3,MATCH($B149&amp;$C$8,ListasChequeo!$P$4:$P$299,0),MATCH(ResumenESTADO!E$11,ListasChequeo!$C$3:$J$3,0)-1),"")=0,"",IFERROR(OFFSET(ListasChequeo!$C$3,MATCH($B149&amp;$C$8,ListasChequeo!$P$4:$P$299,0),MATCH(ResumenESTADO!E$11,ListasChequeo!$C$3:$J$3,0)-1),""))</f>
        <v/>
      </c>
      <c r="F149" s="138" t="s">
        <v>217</v>
      </c>
      <c r="G149" s="137" t="str">
        <f ca="1">IF(IFERROR(OFFSET(ListasChequeo!$C$3,MATCH($B149&amp;$C$8,ListasChequeo!$P$4:$P$299,0),MATCH(ResumenESTADO!G$11,ListasChequeo!$C$3:$J$3,0)-1),"")=0,"",IFERROR(OFFSET(ListasChequeo!$C$3,MATCH($B149&amp;$C$8,ListasChequeo!$P$4:$P$299,0),MATCH(ResumenESTADO!G$11,ListasChequeo!$C$3:$J$3,0)-1),""))</f>
        <v/>
      </c>
      <c r="H149" s="138" t="s">
        <v>217</v>
      </c>
      <c r="I149" s="137" t="str">
        <f ca="1">IF(IFERROR(OFFSET(ListasChequeo!$C$3,MATCH($B149&amp;$C$8,ListasChequeo!$P$4:$P$299,0),MATCH(ResumenESTADO!I$11,ListasChequeo!$C$3:$J$3,0)-1),"")=0,"",IFERROR(OFFSET(ListasChequeo!$C$3,MATCH($B149&amp;$C$8,ListasChequeo!$P$4:$P$299,0),MATCH(ResumenESTADO!I$11,ListasChequeo!$C$3:$J$3,0)-1),""))</f>
        <v/>
      </c>
      <c r="J149" s="138" t="s">
        <v>217</v>
      </c>
      <c r="K149" s="137" t="str">
        <f ca="1">IF(IFERROR(OFFSET(ListasChequeo!$C$3,MATCH($B149&amp;$C$8,ListasChequeo!$P$4:$P$299,0),MATCH(ResumenESTADO!K$11,ListasChequeo!$C$3:$J$3,0)-1),"")=0,"",IFERROR(OFFSET(ListasChequeo!$C$3,MATCH($B149&amp;$C$8,ListasChequeo!$P$4:$P$299,0),MATCH(ResumenESTADO!K$11,ListasChequeo!$C$3:$J$3,0)-1),""))</f>
        <v/>
      </c>
      <c r="L149" s="63"/>
      <c r="AH149" s="40">
        <v>138</v>
      </c>
    </row>
    <row r="150" spans="2:34" ht="82" customHeight="1">
      <c r="B150" s="130">
        <v>139</v>
      </c>
      <c r="C150" s="139" t="str">
        <f ca="1">IF(IFERROR(OFFSET(ListasChequeo!$C$3,MATCH($B150&amp;$C$8,ListasChequeo!$P$4:$P$299,0),MATCH(ResumenESTADO!C$11,ListasChequeo!$C$3:$J$3,0)-1),"")=0,"",IFERROR(OFFSET(ListasChequeo!$C$3,MATCH($B150&amp;$C$8,ListasChequeo!$P$4:$P$299,0),MATCH(ResumenESTADO!C$11,ListasChequeo!$C$3:$J$3,0)-1),""))</f>
        <v/>
      </c>
      <c r="D150" s="138"/>
      <c r="E150" s="137" t="str">
        <f ca="1">IF(IFERROR(OFFSET(ListasChequeo!$C$3,MATCH($B150&amp;$C$8,ListasChequeo!$P$4:$P$299,0),MATCH(ResumenESTADO!E$11,ListasChequeo!$C$3:$J$3,0)-1),"")=0,"",IFERROR(OFFSET(ListasChequeo!$C$3,MATCH($B150&amp;$C$8,ListasChequeo!$P$4:$P$299,0),MATCH(ResumenESTADO!E$11,ListasChequeo!$C$3:$J$3,0)-1),""))</f>
        <v/>
      </c>
      <c r="F150" s="138" t="s">
        <v>217</v>
      </c>
      <c r="G150" s="137" t="str">
        <f ca="1">IF(IFERROR(OFFSET(ListasChequeo!$C$3,MATCH($B150&amp;$C$8,ListasChequeo!$P$4:$P$299,0),MATCH(ResumenESTADO!G$11,ListasChequeo!$C$3:$J$3,0)-1),"")=0,"",IFERROR(OFFSET(ListasChequeo!$C$3,MATCH($B150&amp;$C$8,ListasChequeo!$P$4:$P$299,0),MATCH(ResumenESTADO!G$11,ListasChequeo!$C$3:$J$3,0)-1),""))</f>
        <v/>
      </c>
      <c r="H150" s="138" t="s">
        <v>217</v>
      </c>
      <c r="I150" s="137" t="str">
        <f ca="1">IF(IFERROR(OFFSET(ListasChequeo!$C$3,MATCH($B150&amp;$C$8,ListasChequeo!$P$4:$P$299,0),MATCH(ResumenESTADO!I$11,ListasChequeo!$C$3:$J$3,0)-1),"")=0,"",IFERROR(OFFSET(ListasChequeo!$C$3,MATCH($B150&amp;$C$8,ListasChequeo!$P$4:$P$299,0),MATCH(ResumenESTADO!I$11,ListasChequeo!$C$3:$J$3,0)-1),""))</f>
        <v/>
      </c>
      <c r="J150" s="138" t="s">
        <v>217</v>
      </c>
      <c r="K150" s="137" t="str">
        <f ca="1">IF(IFERROR(OFFSET(ListasChequeo!$C$3,MATCH($B150&amp;$C$8,ListasChequeo!$P$4:$P$299,0),MATCH(ResumenESTADO!K$11,ListasChequeo!$C$3:$J$3,0)-1),"")=0,"",IFERROR(OFFSET(ListasChequeo!$C$3,MATCH($B150&amp;$C$8,ListasChequeo!$P$4:$P$299,0),MATCH(ResumenESTADO!K$11,ListasChequeo!$C$3:$J$3,0)-1),""))</f>
        <v/>
      </c>
      <c r="L150" s="63"/>
      <c r="AH150" s="40">
        <v>139</v>
      </c>
    </row>
    <row r="151" spans="2:34" ht="82" customHeight="1">
      <c r="B151" s="130">
        <v>140</v>
      </c>
      <c r="C151" s="139" t="str">
        <f ca="1">IF(IFERROR(OFFSET(ListasChequeo!$C$3,MATCH($B151&amp;$C$8,ListasChequeo!$P$4:$P$299,0),MATCH(ResumenESTADO!C$11,ListasChequeo!$C$3:$J$3,0)-1),"")=0,"",IFERROR(OFFSET(ListasChequeo!$C$3,MATCH($B151&amp;$C$8,ListasChequeo!$P$4:$P$299,0),MATCH(ResumenESTADO!C$11,ListasChequeo!$C$3:$J$3,0)-1),""))</f>
        <v/>
      </c>
      <c r="D151" s="138"/>
      <c r="E151" s="137" t="str">
        <f ca="1">IF(IFERROR(OFFSET(ListasChequeo!$C$3,MATCH($B151&amp;$C$8,ListasChequeo!$P$4:$P$299,0),MATCH(ResumenESTADO!E$11,ListasChequeo!$C$3:$J$3,0)-1),"")=0,"",IFERROR(OFFSET(ListasChequeo!$C$3,MATCH($B151&amp;$C$8,ListasChequeo!$P$4:$P$299,0),MATCH(ResumenESTADO!E$11,ListasChequeo!$C$3:$J$3,0)-1),""))</f>
        <v/>
      </c>
      <c r="F151" s="138" t="s">
        <v>217</v>
      </c>
      <c r="G151" s="137" t="str">
        <f ca="1">IF(IFERROR(OFFSET(ListasChequeo!$C$3,MATCH($B151&amp;$C$8,ListasChequeo!$P$4:$P$299,0),MATCH(ResumenESTADO!G$11,ListasChequeo!$C$3:$J$3,0)-1),"")=0,"",IFERROR(OFFSET(ListasChequeo!$C$3,MATCH($B151&amp;$C$8,ListasChequeo!$P$4:$P$299,0),MATCH(ResumenESTADO!G$11,ListasChequeo!$C$3:$J$3,0)-1),""))</f>
        <v/>
      </c>
      <c r="H151" s="138" t="s">
        <v>217</v>
      </c>
      <c r="I151" s="137" t="str">
        <f ca="1">IF(IFERROR(OFFSET(ListasChequeo!$C$3,MATCH($B151&amp;$C$8,ListasChequeo!$P$4:$P$299,0),MATCH(ResumenESTADO!I$11,ListasChequeo!$C$3:$J$3,0)-1),"")=0,"",IFERROR(OFFSET(ListasChequeo!$C$3,MATCH($B151&amp;$C$8,ListasChequeo!$P$4:$P$299,0),MATCH(ResumenESTADO!I$11,ListasChequeo!$C$3:$J$3,0)-1),""))</f>
        <v/>
      </c>
      <c r="J151" s="138" t="s">
        <v>217</v>
      </c>
      <c r="K151" s="137" t="str">
        <f ca="1">IF(IFERROR(OFFSET(ListasChequeo!$C$3,MATCH($B151&amp;$C$8,ListasChequeo!$P$4:$P$299,0),MATCH(ResumenESTADO!K$11,ListasChequeo!$C$3:$J$3,0)-1),"")=0,"",IFERROR(OFFSET(ListasChequeo!$C$3,MATCH($B151&amp;$C$8,ListasChequeo!$P$4:$P$299,0),MATCH(ResumenESTADO!K$11,ListasChequeo!$C$3:$J$3,0)-1),""))</f>
        <v/>
      </c>
      <c r="L151" s="63"/>
      <c r="AH151" s="40">
        <v>140</v>
      </c>
    </row>
    <row r="152" spans="2:34" ht="82" customHeight="1">
      <c r="B152" s="130">
        <v>141</v>
      </c>
      <c r="C152" s="139" t="str">
        <f ca="1">IF(IFERROR(OFFSET(ListasChequeo!$C$3,MATCH($B152&amp;$C$8,ListasChequeo!$P$4:$P$299,0),MATCH(ResumenESTADO!C$11,ListasChequeo!$C$3:$J$3,0)-1),"")=0,"",IFERROR(OFFSET(ListasChequeo!$C$3,MATCH($B152&amp;$C$8,ListasChequeo!$P$4:$P$299,0),MATCH(ResumenESTADO!C$11,ListasChequeo!$C$3:$J$3,0)-1),""))</f>
        <v/>
      </c>
      <c r="D152" s="138"/>
      <c r="E152" s="137" t="str">
        <f ca="1">IF(IFERROR(OFFSET(ListasChequeo!$C$3,MATCH($B152&amp;$C$8,ListasChequeo!$P$4:$P$299,0),MATCH(ResumenESTADO!E$11,ListasChequeo!$C$3:$J$3,0)-1),"")=0,"",IFERROR(OFFSET(ListasChequeo!$C$3,MATCH($B152&amp;$C$8,ListasChequeo!$P$4:$P$299,0),MATCH(ResumenESTADO!E$11,ListasChequeo!$C$3:$J$3,0)-1),""))</f>
        <v/>
      </c>
      <c r="F152" s="138" t="s">
        <v>217</v>
      </c>
      <c r="G152" s="137" t="str">
        <f ca="1">IF(IFERROR(OFFSET(ListasChequeo!$C$3,MATCH($B152&amp;$C$8,ListasChequeo!$P$4:$P$299,0),MATCH(ResumenESTADO!G$11,ListasChequeo!$C$3:$J$3,0)-1),"")=0,"",IFERROR(OFFSET(ListasChequeo!$C$3,MATCH($B152&amp;$C$8,ListasChequeo!$P$4:$P$299,0),MATCH(ResumenESTADO!G$11,ListasChequeo!$C$3:$J$3,0)-1),""))</f>
        <v/>
      </c>
      <c r="H152" s="138" t="s">
        <v>217</v>
      </c>
      <c r="I152" s="137" t="str">
        <f ca="1">IF(IFERROR(OFFSET(ListasChequeo!$C$3,MATCH($B152&amp;$C$8,ListasChequeo!$P$4:$P$299,0),MATCH(ResumenESTADO!I$11,ListasChequeo!$C$3:$J$3,0)-1),"")=0,"",IFERROR(OFFSET(ListasChequeo!$C$3,MATCH($B152&amp;$C$8,ListasChequeo!$P$4:$P$299,0),MATCH(ResumenESTADO!I$11,ListasChequeo!$C$3:$J$3,0)-1),""))</f>
        <v/>
      </c>
      <c r="J152" s="138" t="s">
        <v>217</v>
      </c>
      <c r="K152" s="137" t="str">
        <f ca="1">IF(IFERROR(OFFSET(ListasChequeo!$C$3,MATCH($B152&amp;$C$8,ListasChequeo!$P$4:$P$299,0),MATCH(ResumenESTADO!K$11,ListasChequeo!$C$3:$J$3,0)-1),"")=0,"",IFERROR(OFFSET(ListasChequeo!$C$3,MATCH($B152&amp;$C$8,ListasChequeo!$P$4:$P$299,0),MATCH(ResumenESTADO!K$11,ListasChequeo!$C$3:$J$3,0)-1),""))</f>
        <v/>
      </c>
      <c r="L152" s="63"/>
      <c r="AH152" s="40">
        <v>141</v>
      </c>
    </row>
    <row r="153" spans="2:34" ht="82" customHeight="1">
      <c r="B153" s="130">
        <v>142</v>
      </c>
      <c r="C153" s="139" t="str">
        <f ca="1">IF(IFERROR(OFFSET(ListasChequeo!$C$3,MATCH($B153&amp;$C$8,ListasChequeo!$P$4:$P$299,0),MATCH(ResumenESTADO!C$11,ListasChequeo!$C$3:$J$3,0)-1),"")=0,"",IFERROR(OFFSET(ListasChequeo!$C$3,MATCH($B153&amp;$C$8,ListasChequeo!$P$4:$P$299,0),MATCH(ResumenESTADO!C$11,ListasChequeo!$C$3:$J$3,0)-1),""))</f>
        <v/>
      </c>
      <c r="D153" s="138"/>
      <c r="E153" s="137" t="str">
        <f ca="1">IF(IFERROR(OFFSET(ListasChequeo!$C$3,MATCH($B153&amp;$C$8,ListasChequeo!$P$4:$P$299,0),MATCH(ResumenESTADO!E$11,ListasChequeo!$C$3:$J$3,0)-1),"")=0,"",IFERROR(OFFSET(ListasChequeo!$C$3,MATCH($B153&amp;$C$8,ListasChequeo!$P$4:$P$299,0),MATCH(ResumenESTADO!E$11,ListasChequeo!$C$3:$J$3,0)-1),""))</f>
        <v/>
      </c>
      <c r="F153" s="138" t="s">
        <v>217</v>
      </c>
      <c r="G153" s="137" t="str">
        <f ca="1">IF(IFERROR(OFFSET(ListasChequeo!$C$3,MATCH($B153&amp;$C$8,ListasChequeo!$P$4:$P$299,0),MATCH(ResumenESTADO!G$11,ListasChequeo!$C$3:$J$3,0)-1),"")=0,"",IFERROR(OFFSET(ListasChequeo!$C$3,MATCH($B153&amp;$C$8,ListasChequeo!$P$4:$P$299,0),MATCH(ResumenESTADO!G$11,ListasChequeo!$C$3:$J$3,0)-1),""))</f>
        <v/>
      </c>
      <c r="H153" s="138" t="s">
        <v>217</v>
      </c>
      <c r="I153" s="137" t="str">
        <f ca="1">IF(IFERROR(OFFSET(ListasChequeo!$C$3,MATCH($B153&amp;$C$8,ListasChequeo!$P$4:$P$299,0),MATCH(ResumenESTADO!I$11,ListasChequeo!$C$3:$J$3,0)-1),"")=0,"",IFERROR(OFFSET(ListasChequeo!$C$3,MATCH($B153&amp;$C$8,ListasChequeo!$P$4:$P$299,0),MATCH(ResumenESTADO!I$11,ListasChequeo!$C$3:$J$3,0)-1),""))</f>
        <v/>
      </c>
      <c r="J153" s="138" t="s">
        <v>217</v>
      </c>
      <c r="K153" s="137" t="str">
        <f ca="1">IF(IFERROR(OFFSET(ListasChequeo!$C$3,MATCH($B153&amp;$C$8,ListasChequeo!$P$4:$P$299,0),MATCH(ResumenESTADO!K$11,ListasChequeo!$C$3:$J$3,0)-1),"")=0,"",IFERROR(OFFSET(ListasChequeo!$C$3,MATCH($B153&amp;$C$8,ListasChequeo!$P$4:$P$299,0),MATCH(ResumenESTADO!K$11,ListasChequeo!$C$3:$J$3,0)-1),""))</f>
        <v/>
      </c>
      <c r="L153" s="63"/>
      <c r="AH153" s="40">
        <v>142</v>
      </c>
    </row>
    <row r="154" spans="2:34" ht="82" customHeight="1">
      <c r="B154" s="130">
        <v>143</v>
      </c>
      <c r="C154" s="139" t="str">
        <f ca="1">IF(IFERROR(OFFSET(ListasChequeo!$C$3,MATCH($B154&amp;$C$8,ListasChequeo!$P$4:$P$299,0),MATCH(ResumenESTADO!C$11,ListasChequeo!$C$3:$J$3,0)-1),"")=0,"",IFERROR(OFFSET(ListasChequeo!$C$3,MATCH($B154&amp;$C$8,ListasChequeo!$P$4:$P$299,0),MATCH(ResumenESTADO!C$11,ListasChequeo!$C$3:$J$3,0)-1),""))</f>
        <v/>
      </c>
      <c r="D154" s="138"/>
      <c r="E154" s="137" t="str">
        <f ca="1">IF(IFERROR(OFFSET(ListasChequeo!$C$3,MATCH($B154&amp;$C$8,ListasChequeo!$P$4:$P$299,0),MATCH(ResumenESTADO!E$11,ListasChequeo!$C$3:$J$3,0)-1),"")=0,"",IFERROR(OFFSET(ListasChequeo!$C$3,MATCH($B154&amp;$C$8,ListasChequeo!$P$4:$P$299,0),MATCH(ResumenESTADO!E$11,ListasChequeo!$C$3:$J$3,0)-1),""))</f>
        <v/>
      </c>
      <c r="F154" s="138" t="s">
        <v>217</v>
      </c>
      <c r="G154" s="137" t="str">
        <f ca="1">IF(IFERROR(OFFSET(ListasChequeo!$C$3,MATCH($B154&amp;$C$8,ListasChequeo!$P$4:$P$299,0),MATCH(ResumenESTADO!G$11,ListasChequeo!$C$3:$J$3,0)-1),"")=0,"",IFERROR(OFFSET(ListasChequeo!$C$3,MATCH($B154&amp;$C$8,ListasChequeo!$P$4:$P$299,0),MATCH(ResumenESTADO!G$11,ListasChequeo!$C$3:$J$3,0)-1),""))</f>
        <v/>
      </c>
      <c r="H154" s="138" t="s">
        <v>217</v>
      </c>
      <c r="I154" s="137" t="str">
        <f ca="1">IF(IFERROR(OFFSET(ListasChequeo!$C$3,MATCH($B154&amp;$C$8,ListasChequeo!$P$4:$P$299,0),MATCH(ResumenESTADO!I$11,ListasChequeo!$C$3:$J$3,0)-1),"")=0,"",IFERROR(OFFSET(ListasChequeo!$C$3,MATCH($B154&amp;$C$8,ListasChequeo!$P$4:$P$299,0),MATCH(ResumenESTADO!I$11,ListasChequeo!$C$3:$J$3,0)-1),""))</f>
        <v/>
      </c>
      <c r="J154" s="138" t="s">
        <v>217</v>
      </c>
      <c r="K154" s="137" t="str">
        <f ca="1">IF(IFERROR(OFFSET(ListasChequeo!$C$3,MATCH($B154&amp;$C$8,ListasChequeo!$P$4:$P$299,0),MATCH(ResumenESTADO!K$11,ListasChequeo!$C$3:$J$3,0)-1),"")=0,"",IFERROR(OFFSET(ListasChequeo!$C$3,MATCH($B154&amp;$C$8,ListasChequeo!$P$4:$P$299,0),MATCH(ResumenESTADO!K$11,ListasChequeo!$C$3:$J$3,0)-1),""))</f>
        <v/>
      </c>
      <c r="L154" s="63"/>
      <c r="AH154" s="40">
        <v>143</v>
      </c>
    </row>
    <row r="155" spans="2:34" ht="82" customHeight="1">
      <c r="B155" s="130">
        <v>144</v>
      </c>
      <c r="C155" s="139" t="str">
        <f ca="1">IF(IFERROR(OFFSET(ListasChequeo!$C$3,MATCH($B155&amp;$C$8,ListasChequeo!$P$4:$P$299,0),MATCH(ResumenESTADO!C$11,ListasChequeo!$C$3:$J$3,0)-1),"")=0,"",IFERROR(OFFSET(ListasChequeo!$C$3,MATCH($B155&amp;$C$8,ListasChequeo!$P$4:$P$299,0),MATCH(ResumenESTADO!C$11,ListasChequeo!$C$3:$J$3,0)-1),""))</f>
        <v/>
      </c>
      <c r="D155" s="138"/>
      <c r="E155" s="137" t="str">
        <f ca="1">IF(IFERROR(OFFSET(ListasChequeo!$C$3,MATCH($B155&amp;$C$8,ListasChequeo!$P$4:$P$299,0),MATCH(ResumenESTADO!E$11,ListasChequeo!$C$3:$J$3,0)-1),"")=0,"",IFERROR(OFFSET(ListasChequeo!$C$3,MATCH($B155&amp;$C$8,ListasChequeo!$P$4:$P$299,0),MATCH(ResumenESTADO!E$11,ListasChequeo!$C$3:$J$3,0)-1),""))</f>
        <v/>
      </c>
      <c r="F155" s="138" t="s">
        <v>217</v>
      </c>
      <c r="G155" s="137" t="str">
        <f ca="1">IF(IFERROR(OFFSET(ListasChequeo!$C$3,MATCH($B155&amp;$C$8,ListasChequeo!$P$4:$P$299,0),MATCH(ResumenESTADO!G$11,ListasChequeo!$C$3:$J$3,0)-1),"")=0,"",IFERROR(OFFSET(ListasChequeo!$C$3,MATCH($B155&amp;$C$8,ListasChequeo!$P$4:$P$299,0),MATCH(ResumenESTADO!G$11,ListasChequeo!$C$3:$J$3,0)-1),""))</f>
        <v/>
      </c>
      <c r="H155" s="138" t="s">
        <v>217</v>
      </c>
      <c r="I155" s="137" t="str">
        <f ca="1">IF(IFERROR(OFFSET(ListasChequeo!$C$3,MATCH($B155&amp;$C$8,ListasChequeo!$P$4:$P$299,0),MATCH(ResumenESTADO!I$11,ListasChequeo!$C$3:$J$3,0)-1),"")=0,"",IFERROR(OFFSET(ListasChequeo!$C$3,MATCH($B155&amp;$C$8,ListasChequeo!$P$4:$P$299,0),MATCH(ResumenESTADO!I$11,ListasChequeo!$C$3:$J$3,0)-1),""))</f>
        <v/>
      </c>
      <c r="J155" s="138" t="s">
        <v>217</v>
      </c>
      <c r="K155" s="137" t="str">
        <f ca="1">IF(IFERROR(OFFSET(ListasChequeo!$C$3,MATCH($B155&amp;$C$8,ListasChequeo!$P$4:$P$299,0),MATCH(ResumenESTADO!K$11,ListasChequeo!$C$3:$J$3,0)-1),"")=0,"",IFERROR(OFFSET(ListasChequeo!$C$3,MATCH($B155&amp;$C$8,ListasChequeo!$P$4:$P$299,0),MATCH(ResumenESTADO!K$11,ListasChequeo!$C$3:$J$3,0)-1),""))</f>
        <v/>
      </c>
      <c r="L155" s="63"/>
      <c r="AH155" s="40">
        <v>144</v>
      </c>
    </row>
    <row r="156" spans="2:34" ht="82" customHeight="1">
      <c r="B156" s="130">
        <v>145</v>
      </c>
      <c r="C156" s="139" t="str">
        <f ca="1">IF(IFERROR(OFFSET(ListasChequeo!$C$3,MATCH($B156&amp;$C$8,ListasChequeo!$P$4:$P$299,0),MATCH(ResumenESTADO!C$11,ListasChequeo!$C$3:$J$3,0)-1),"")=0,"",IFERROR(OFFSET(ListasChequeo!$C$3,MATCH($B156&amp;$C$8,ListasChequeo!$P$4:$P$299,0),MATCH(ResumenESTADO!C$11,ListasChequeo!$C$3:$J$3,0)-1),""))</f>
        <v/>
      </c>
      <c r="D156" s="138"/>
      <c r="E156" s="137" t="str">
        <f ca="1">IF(IFERROR(OFFSET(ListasChequeo!$C$3,MATCH($B156&amp;$C$8,ListasChequeo!$P$4:$P$299,0),MATCH(ResumenESTADO!E$11,ListasChequeo!$C$3:$J$3,0)-1),"")=0,"",IFERROR(OFFSET(ListasChequeo!$C$3,MATCH($B156&amp;$C$8,ListasChequeo!$P$4:$P$299,0),MATCH(ResumenESTADO!E$11,ListasChequeo!$C$3:$J$3,0)-1),""))</f>
        <v/>
      </c>
      <c r="F156" s="138" t="s">
        <v>217</v>
      </c>
      <c r="G156" s="137" t="str">
        <f ca="1">IF(IFERROR(OFFSET(ListasChequeo!$C$3,MATCH($B156&amp;$C$8,ListasChequeo!$P$4:$P$299,0),MATCH(ResumenESTADO!G$11,ListasChequeo!$C$3:$J$3,0)-1),"")=0,"",IFERROR(OFFSET(ListasChequeo!$C$3,MATCH($B156&amp;$C$8,ListasChequeo!$P$4:$P$299,0),MATCH(ResumenESTADO!G$11,ListasChequeo!$C$3:$J$3,0)-1),""))</f>
        <v/>
      </c>
      <c r="H156" s="138" t="s">
        <v>217</v>
      </c>
      <c r="I156" s="137" t="str">
        <f ca="1">IF(IFERROR(OFFSET(ListasChequeo!$C$3,MATCH($B156&amp;$C$8,ListasChequeo!$P$4:$P$299,0),MATCH(ResumenESTADO!I$11,ListasChequeo!$C$3:$J$3,0)-1),"")=0,"",IFERROR(OFFSET(ListasChequeo!$C$3,MATCH($B156&amp;$C$8,ListasChequeo!$P$4:$P$299,0),MATCH(ResumenESTADO!I$11,ListasChequeo!$C$3:$J$3,0)-1),""))</f>
        <v/>
      </c>
      <c r="J156" s="138" t="s">
        <v>217</v>
      </c>
      <c r="K156" s="137" t="str">
        <f ca="1">IF(IFERROR(OFFSET(ListasChequeo!$C$3,MATCH($B156&amp;$C$8,ListasChequeo!$P$4:$P$299,0),MATCH(ResumenESTADO!K$11,ListasChequeo!$C$3:$J$3,0)-1),"")=0,"",IFERROR(OFFSET(ListasChequeo!$C$3,MATCH($B156&amp;$C$8,ListasChequeo!$P$4:$P$299,0),MATCH(ResumenESTADO!K$11,ListasChequeo!$C$3:$J$3,0)-1),""))</f>
        <v/>
      </c>
      <c r="L156" s="63"/>
      <c r="AH156" s="40">
        <v>145</v>
      </c>
    </row>
    <row r="157" spans="2:34" ht="82" customHeight="1">
      <c r="B157" s="130">
        <v>146</v>
      </c>
      <c r="C157" s="139" t="str">
        <f ca="1">IF(IFERROR(OFFSET(ListasChequeo!$C$3,MATCH($B157&amp;$C$8,ListasChequeo!$P$4:$P$299,0),MATCH(ResumenESTADO!C$11,ListasChequeo!$C$3:$J$3,0)-1),"")=0,"",IFERROR(OFFSET(ListasChequeo!$C$3,MATCH($B157&amp;$C$8,ListasChequeo!$P$4:$P$299,0),MATCH(ResumenESTADO!C$11,ListasChequeo!$C$3:$J$3,0)-1),""))</f>
        <v/>
      </c>
      <c r="D157" s="138"/>
      <c r="E157" s="137" t="str">
        <f ca="1">IF(IFERROR(OFFSET(ListasChequeo!$C$3,MATCH($B157&amp;$C$8,ListasChequeo!$P$4:$P$299,0),MATCH(ResumenESTADO!E$11,ListasChequeo!$C$3:$J$3,0)-1),"")=0,"",IFERROR(OFFSET(ListasChequeo!$C$3,MATCH($B157&amp;$C$8,ListasChequeo!$P$4:$P$299,0),MATCH(ResumenESTADO!E$11,ListasChequeo!$C$3:$J$3,0)-1),""))</f>
        <v/>
      </c>
      <c r="F157" s="138" t="s">
        <v>217</v>
      </c>
      <c r="G157" s="137" t="str">
        <f ca="1">IF(IFERROR(OFFSET(ListasChequeo!$C$3,MATCH($B157&amp;$C$8,ListasChequeo!$P$4:$P$299,0),MATCH(ResumenESTADO!G$11,ListasChequeo!$C$3:$J$3,0)-1),"")=0,"",IFERROR(OFFSET(ListasChequeo!$C$3,MATCH($B157&amp;$C$8,ListasChequeo!$P$4:$P$299,0),MATCH(ResumenESTADO!G$11,ListasChequeo!$C$3:$J$3,0)-1),""))</f>
        <v/>
      </c>
      <c r="H157" s="138" t="s">
        <v>217</v>
      </c>
      <c r="I157" s="137" t="str">
        <f ca="1">IF(IFERROR(OFFSET(ListasChequeo!$C$3,MATCH($B157&amp;$C$8,ListasChequeo!$P$4:$P$299,0),MATCH(ResumenESTADO!I$11,ListasChequeo!$C$3:$J$3,0)-1),"")=0,"",IFERROR(OFFSET(ListasChequeo!$C$3,MATCH($B157&amp;$C$8,ListasChequeo!$P$4:$P$299,0),MATCH(ResumenESTADO!I$11,ListasChequeo!$C$3:$J$3,0)-1),""))</f>
        <v/>
      </c>
      <c r="J157" s="138" t="s">
        <v>217</v>
      </c>
      <c r="K157" s="137" t="str">
        <f ca="1">IF(IFERROR(OFFSET(ListasChequeo!$C$3,MATCH($B157&amp;$C$8,ListasChequeo!$P$4:$P$299,0),MATCH(ResumenESTADO!K$11,ListasChequeo!$C$3:$J$3,0)-1),"")=0,"",IFERROR(OFFSET(ListasChequeo!$C$3,MATCH($B157&amp;$C$8,ListasChequeo!$P$4:$P$299,0),MATCH(ResumenESTADO!K$11,ListasChequeo!$C$3:$J$3,0)-1),""))</f>
        <v/>
      </c>
      <c r="L157" s="63"/>
      <c r="AH157" s="40">
        <v>146</v>
      </c>
    </row>
    <row r="158" spans="2:34" ht="82" customHeight="1">
      <c r="B158" s="130">
        <v>147</v>
      </c>
      <c r="C158" s="139" t="str">
        <f ca="1">IF(IFERROR(OFFSET(ListasChequeo!$C$3,MATCH($B158&amp;$C$8,ListasChequeo!$P$4:$P$299,0),MATCH(ResumenESTADO!C$11,ListasChequeo!$C$3:$J$3,0)-1),"")=0,"",IFERROR(OFFSET(ListasChequeo!$C$3,MATCH($B158&amp;$C$8,ListasChequeo!$P$4:$P$299,0),MATCH(ResumenESTADO!C$11,ListasChequeo!$C$3:$J$3,0)-1),""))</f>
        <v/>
      </c>
      <c r="D158" s="138"/>
      <c r="E158" s="137" t="str">
        <f ca="1">IF(IFERROR(OFFSET(ListasChequeo!$C$3,MATCH($B158&amp;$C$8,ListasChequeo!$P$4:$P$299,0),MATCH(ResumenESTADO!E$11,ListasChequeo!$C$3:$J$3,0)-1),"")=0,"",IFERROR(OFFSET(ListasChequeo!$C$3,MATCH($B158&amp;$C$8,ListasChequeo!$P$4:$P$299,0),MATCH(ResumenESTADO!E$11,ListasChequeo!$C$3:$J$3,0)-1),""))</f>
        <v/>
      </c>
      <c r="F158" s="138" t="s">
        <v>217</v>
      </c>
      <c r="G158" s="137" t="str">
        <f ca="1">IF(IFERROR(OFFSET(ListasChequeo!$C$3,MATCH($B158&amp;$C$8,ListasChequeo!$P$4:$P$299,0),MATCH(ResumenESTADO!G$11,ListasChequeo!$C$3:$J$3,0)-1),"")=0,"",IFERROR(OFFSET(ListasChequeo!$C$3,MATCH($B158&amp;$C$8,ListasChequeo!$P$4:$P$299,0),MATCH(ResumenESTADO!G$11,ListasChequeo!$C$3:$J$3,0)-1),""))</f>
        <v/>
      </c>
      <c r="H158" s="138" t="s">
        <v>217</v>
      </c>
      <c r="I158" s="137" t="str">
        <f ca="1">IF(IFERROR(OFFSET(ListasChequeo!$C$3,MATCH($B158&amp;$C$8,ListasChequeo!$P$4:$P$299,0),MATCH(ResumenESTADO!I$11,ListasChequeo!$C$3:$J$3,0)-1),"")=0,"",IFERROR(OFFSET(ListasChequeo!$C$3,MATCH($B158&amp;$C$8,ListasChequeo!$P$4:$P$299,0),MATCH(ResumenESTADO!I$11,ListasChequeo!$C$3:$J$3,0)-1),""))</f>
        <v/>
      </c>
      <c r="J158" s="138" t="s">
        <v>217</v>
      </c>
      <c r="K158" s="137" t="str">
        <f ca="1">IF(IFERROR(OFFSET(ListasChequeo!$C$3,MATCH($B158&amp;$C$8,ListasChequeo!$P$4:$P$299,0),MATCH(ResumenESTADO!K$11,ListasChequeo!$C$3:$J$3,0)-1),"")=0,"",IFERROR(OFFSET(ListasChequeo!$C$3,MATCH($B158&amp;$C$8,ListasChequeo!$P$4:$P$299,0),MATCH(ResumenESTADO!K$11,ListasChequeo!$C$3:$J$3,0)-1),""))</f>
        <v/>
      </c>
      <c r="L158" s="63"/>
      <c r="AH158" s="40">
        <v>147</v>
      </c>
    </row>
    <row r="159" spans="2:34" ht="82" customHeight="1">
      <c r="B159" s="130">
        <v>148</v>
      </c>
      <c r="C159" s="139" t="str">
        <f ca="1">IF(IFERROR(OFFSET(ListasChequeo!$C$3,MATCH($B159&amp;$C$8,ListasChequeo!$P$4:$P$299,0),MATCH(ResumenESTADO!C$11,ListasChequeo!$C$3:$J$3,0)-1),"")=0,"",IFERROR(OFFSET(ListasChequeo!$C$3,MATCH($B159&amp;$C$8,ListasChequeo!$P$4:$P$299,0),MATCH(ResumenESTADO!C$11,ListasChequeo!$C$3:$J$3,0)-1),""))</f>
        <v/>
      </c>
      <c r="D159" s="138"/>
      <c r="E159" s="137" t="str">
        <f ca="1">IF(IFERROR(OFFSET(ListasChequeo!$C$3,MATCH($B159&amp;$C$8,ListasChequeo!$P$4:$P$299,0),MATCH(ResumenESTADO!E$11,ListasChequeo!$C$3:$J$3,0)-1),"")=0,"",IFERROR(OFFSET(ListasChequeo!$C$3,MATCH($B159&amp;$C$8,ListasChequeo!$P$4:$P$299,0),MATCH(ResumenESTADO!E$11,ListasChequeo!$C$3:$J$3,0)-1),""))</f>
        <v/>
      </c>
      <c r="F159" s="138" t="s">
        <v>217</v>
      </c>
      <c r="G159" s="137" t="str">
        <f ca="1">IF(IFERROR(OFFSET(ListasChequeo!$C$3,MATCH($B159&amp;$C$8,ListasChequeo!$P$4:$P$299,0),MATCH(ResumenESTADO!G$11,ListasChequeo!$C$3:$J$3,0)-1),"")=0,"",IFERROR(OFFSET(ListasChequeo!$C$3,MATCH($B159&amp;$C$8,ListasChequeo!$P$4:$P$299,0),MATCH(ResumenESTADO!G$11,ListasChequeo!$C$3:$J$3,0)-1),""))</f>
        <v/>
      </c>
      <c r="H159" s="138" t="s">
        <v>217</v>
      </c>
      <c r="I159" s="137" t="str">
        <f ca="1">IF(IFERROR(OFFSET(ListasChequeo!$C$3,MATCH($B159&amp;$C$8,ListasChequeo!$P$4:$P$299,0),MATCH(ResumenESTADO!I$11,ListasChequeo!$C$3:$J$3,0)-1),"")=0,"",IFERROR(OFFSET(ListasChequeo!$C$3,MATCH($B159&amp;$C$8,ListasChequeo!$P$4:$P$299,0),MATCH(ResumenESTADO!I$11,ListasChequeo!$C$3:$J$3,0)-1),""))</f>
        <v/>
      </c>
      <c r="J159" s="138" t="s">
        <v>217</v>
      </c>
      <c r="K159" s="137" t="str">
        <f ca="1">IF(IFERROR(OFFSET(ListasChequeo!$C$3,MATCH($B159&amp;$C$8,ListasChequeo!$P$4:$P$299,0),MATCH(ResumenESTADO!K$11,ListasChequeo!$C$3:$J$3,0)-1),"")=0,"",IFERROR(OFFSET(ListasChequeo!$C$3,MATCH($B159&amp;$C$8,ListasChequeo!$P$4:$P$299,0),MATCH(ResumenESTADO!K$11,ListasChequeo!$C$3:$J$3,0)-1),""))</f>
        <v/>
      </c>
      <c r="L159" s="63"/>
      <c r="AH159" s="40">
        <v>148</v>
      </c>
    </row>
    <row r="160" spans="2:34" ht="82" customHeight="1">
      <c r="B160" s="130">
        <v>149</v>
      </c>
      <c r="C160" s="139" t="str">
        <f ca="1">IF(IFERROR(OFFSET(ListasChequeo!$C$3,MATCH($B160&amp;$C$8,ListasChequeo!$P$4:$P$299,0),MATCH(ResumenESTADO!C$11,ListasChequeo!$C$3:$J$3,0)-1),"")=0,"",IFERROR(OFFSET(ListasChequeo!$C$3,MATCH($B160&amp;$C$8,ListasChequeo!$P$4:$P$299,0),MATCH(ResumenESTADO!C$11,ListasChequeo!$C$3:$J$3,0)-1),""))</f>
        <v/>
      </c>
      <c r="D160" s="138"/>
      <c r="E160" s="137" t="str">
        <f ca="1">IF(IFERROR(OFFSET(ListasChequeo!$C$3,MATCH($B160&amp;$C$8,ListasChequeo!$P$4:$P$299,0),MATCH(ResumenESTADO!E$11,ListasChequeo!$C$3:$J$3,0)-1),"")=0,"",IFERROR(OFFSET(ListasChequeo!$C$3,MATCH($B160&amp;$C$8,ListasChequeo!$P$4:$P$299,0),MATCH(ResumenESTADO!E$11,ListasChequeo!$C$3:$J$3,0)-1),""))</f>
        <v/>
      </c>
      <c r="F160" s="138" t="s">
        <v>217</v>
      </c>
      <c r="G160" s="137" t="str">
        <f ca="1">IF(IFERROR(OFFSET(ListasChequeo!$C$3,MATCH($B160&amp;$C$8,ListasChequeo!$P$4:$P$299,0),MATCH(ResumenESTADO!G$11,ListasChequeo!$C$3:$J$3,0)-1),"")=0,"",IFERROR(OFFSET(ListasChequeo!$C$3,MATCH($B160&amp;$C$8,ListasChequeo!$P$4:$P$299,0),MATCH(ResumenESTADO!G$11,ListasChequeo!$C$3:$J$3,0)-1),""))</f>
        <v/>
      </c>
      <c r="H160" s="138" t="s">
        <v>217</v>
      </c>
      <c r="I160" s="137" t="str">
        <f ca="1">IF(IFERROR(OFFSET(ListasChequeo!$C$3,MATCH($B160&amp;$C$8,ListasChequeo!$P$4:$P$299,0),MATCH(ResumenESTADO!I$11,ListasChequeo!$C$3:$J$3,0)-1),"")=0,"",IFERROR(OFFSET(ListasChequeo!$C$3,MATCH($B160&amp;$C$8,ListasChequeo!$P$4:$P$299,0),MATCH(ResumenESTADO!I$11,ListasChequeo!$C$3:$J$3,0)-1),""))</f>
        <v/>
      </c>
      <c r="J160" s="138" t="s">
        <v>217</v>
      </c>
      <c r="K160" s="137" t="str">
        <f ca="1">IF(IFERROR(OFFSET(ListasChequeo!$C$3,MATCH($B160&amp;$C$8,ListasChequeo!$P$4:$P$299,0),MATCH(ResumenESTADO!K$11,ListasChequeo!$C$3:$J$3,0)-1),"")=0,"",IFERROR(OFFSET(ListasChequeo!$C$3,MATCH($B160&amp;$C$8,ListasChequeo!$P$4:$P$299,0),MATCH(ResumenESTADO!K$11,ListasChequeo!$C$3:$J$3,0)-1),""))</f>
        <v/>
      </c>
      <c r="L160" s="63"/>
      <c r="AH160" s="40">
        <v>149</v>
      </c>
    </row>
    <row r="161" spans="2:34" ht="82" customHeight="1">
      <c r="B161" s="130">
        <v>150</v>
      </c>
      <c r="C161" s="139" t="str">
        <f ca="1">IF(IFERROR(OFFSET(ListasChequeo!$C$3,MATCH($B161&amp;$C$8,ListasChequeo!$P$4:$P$299,0),MATCH(ResumenESTADO!C$11,ListasChequeo!$C$3:$J$3,0)-1),"")=0,"",IFERROR(OFFSET(ListasChequeo!$C$3,MATCH($B161&amp;$C$8,ListasChequeo!$P$4:$P$299,0),MATCH(ResumenESTADO!C$11,ListasChequeo!$C$3:$J$3,0)-1),""))</f>
        <v/>
      </c>
      <c r="D161" s="138"/>
      <c r="E161" s="137" t="str">
        <f ca="1">IF(IFERROR(OFFSET(ListasChequeo!$C$3,MATCH($B161&amp;$C$8,ListasChequeo!$P$4:$P$299,0),MATCH(ResumenESTADO!E$11,ListasChequeo!$C$3:$J$3,0)-1),"")=0,"",IFERROR(OFFSET(ListasChequeo!$C$3,MATCH($B161&amp;$C$8,ListasChequeo!$P$4:$P$299,0),MATCH(ResumenESTADO!E$11,ListasChequeo!$C$3:$J$3,0)-1),""))</f>
        <v/>
      </c>
      <c r="F161" s="138" t="s">
        <v>217</v>
      </c>
      <c r="G161" s="137" t="str">
        <f ca="1">IF(IFERROR(OFFSET(ListasChequeo!$C$3,MATCH($B161&amp;$C$8,ListasChequeo!$P$4:$P$299,0),MATCH(ResumenESTADO!G$11,ListasChequeo!$C$3:$J$3,0)-1),"")=0,"",IFERROR(OFFSET(ListasChequeo!$C$3,MATCH($B161&amp;$C$8,ListasChequeo!$P$4:$P$299,0),MATCH(ResumenESTADO!G$11,ListasChequeo!$C$3:$J$3,0)-1),""))</f>
        <v/>
      </c>
      <c r="H161" s="138" t="s">
        <v>217</v>
      </c>
      <c r="I161" s="137" t="str">
        <f ca="1">IF(IFERROR(OFFSET(ListasChequeo!$C$3,MATCH($B161&amp;$C$8,ListasChequeo!$P$4:$P$299,0),MATCH(ResumenESTADO!I$11,ListasChequeo!$C$3:$J$3,0)-1),"")=0,"",IFERROR(OFFSET(ListasChequeo!$C$3,MATCH($B161&amp;$C$8,ListasChequeo!$P$4:$P$299,0),MATCH(ResumenESTADO!I$11,ListasChequeo!$C$3:$J$3,0)-1),""))</f>
        <v/>
      </c>
      <c r="J161" s="138" t="s">
        <v>217</v>
      </c>
      <c r="K161" s="137" t="str">
        <f ca="1">IF(IFERROR(OFFSET(ListasChequeo!$C$3,MATCH($B161&amp;$C$8,ListasChequeo!$P$4:$P$299,0),MATCH(ResumenESTADO!K$11,ListasChequeo!$C$3:$J$3,0)-1),"")=0,"",IFERROR(OFFSET(ListasChequeo!$C$3,MATCH($B161&amp;$C$8,ListasChequeo!$P$4:$P$299,0),MATCH(ResumenESTADO!K$11,ListasChequeo!$C$3:$J$3,0)-1),""))</f>
        <v/>
      </c>
      <c r="L161" s="63"/>
      <c r="AH161" s="40">
        <v>150</v>
      </c>
    </row>
    <row r="162" spans="2:34" ht="82" customHeight="1">
      <c r="B162" s="130">
        <v>151</v>
      </c>
      <c r="C162" s="139" t="str">
        <f ca="1">IF(IFERROR(OFFSET(ListasChequeo!$C$3,MATCH($B162&amp;$C$8,ListasChequeo!$P$4:$P$299,0),MATCH(ResumenESTADO!C$11,ListasChequeo!$C$3:$J$3,0)-1),"")=0,"",IFERROR(OFFSET(ListasChequeo!$C$3,MATCH($B162&amp;$C$8,ListasChequeo!$P$4:$P$299,0),MATCH(ResumenESTADO!C$11,ListasChequeo!$C$3:$J$3,0)-1),""))</f>
        <v/>
      </c>
      <c r="D162" s="138"/>
      <c r="E162" s="137" t="str">
        <f ca="1">IF(IFERROR(OFFSET(ListasChequeo!$C$3,MATCH($B162&amp;$C$8,ListasChequeo!$P$4:$P$299,0),MATCH(ResumenESTADO!E$11,ListasChequeo!$C$3:$J$3,0)-1),"")=0,"",IFERROR(OFFSET(ListasChequeo!$C$3,MATCH($B162&amp;$C$8,ListasChequeo!$P$4:$P$299,0),MATCH(ResumenESTADO!E$11,ListasChequeo!$C$3:$J$3,0)-1),""))</f>
        <v/>
      </c>
      <c r="F162" s="138" t="s">
        <v>217</v>
      </c>
      <c r="G162" s="137" t="str">
        <f ca="1">IF(IFERROR(OFFSET(ListasChequeo!$C$3,MATCH($B162&amp;$C$8,ListasChequeo!$P$4:$P$299,0),MATCH(ResumenESTADO!G$11,ListasChequeo!$C$3:$J$3,0)-1),"")=0,"",IFERROR(OFFSET(ListasChequeo!$C$3,MATCH($B162&amp;$C$8,ListasChequeo!$P$4:$P$299,0),MATCH(ResumenESTADO!G$11,ListasChequeo!$C$3:$J$3,0)-1),""))</f>
        <v/>
      </c>
      <c r="H162" s="138" t="s">
        <v>217</v>
      </c>
      <c r="I162" s="137" t="str">
        <f ca="1">IF(IFERROR(OFFSET(ListasChequeo!$C$3,MATCH($B162&amp;$C$8,ListasChequeo!$P$4:$P$299,0),MATCH(ResumenESTADO!I$11,ListasChequeo!$C$3:$J$3,0)-1),"")=0,"",IFERROR(OFFSET(ListasChequeo!$C$3,MATCH($B162&amp;$C$8,ListasChequeo!$P$4:$P$299,0),MATCH(ResumenESTADO!I$11,ListasChequeo!$C$3:$J$3,0)-1),""))</f>
        <v/>
      </c>
      <c r="J162" s="138" t="s">
        <v>217</v>
      </c>
      <c r="K162" s="137" t="str">
        <f ca="1">IF(IFERROR(OFFSET(ListasChequeo!$C$3,MATCH($B162&amp;$C$8,ListasChequeo!$P$4:$P$299,0),MATCH(ResumenESTADO!K$11,ListasChequeo!$C$3:$J$3,0)-1),"")=0,"",IFERROR(OFFSET(ListasChequeo!$C$3,MATCH($B162&amp;$C$8,ListasChequeo!$P$4:$P$299,0),MATCH(ResumenESTADO!K$11,ListasChequeo!$C$3:$J$3,0)-1),""))</f>
        <v/>
      </c>
      <c r="L162" s="63"/>
      <c r="AH162" s="40">
        <v>151</v>
      </c>
    </row>
    <row r="163" spans="2:34" ht="82" customHeight="1">
      <c r="B163" s="130">
        <v>152</v>
      </c>
      <c r="C163" s="139" t="str">
        <f ca="1">IF(IFERROR(OFFSET(ListasChequeo!$C$3,MATCH($B163&amp;$C$8,ListasChequeo!$P$4:$P$299,0),MATCH(ResumenESTADO!C$11,ListasChequeo!$C$3:$J$3,0)-1),"")=0,"",IFERROR(OFFSET(ListasChequeo!$C$3,MATCH($B163&amp;$C$8,ListasChequeo!$P$4:$P$299,0),MATCH(ResumenESTADO!C$11,ListasChequeo!$C$3:$J$3,0)-1),""))</f>
        <v/>
      </c>
      <c r="D163" s="138"/>
      <c r="E163" s="137" t="str">
        <f ca="1">IF(IFERROR(OFFSET(ListasChequeo!$C$3,MATCH($B163&amp;$C$8,ListasChequeo!$P$4:$P$299,0),MATCH(ResumenESTADO!E$11,ListasChequeo!$C$3:$J$3,0)-1),"")=0,"",IFERROR(OFFSET(ListasChequeo!$C$3,MATCH($B163&amp;$C$8,ListasChequeo!$P$4:$P$299,0),MATCH(ResumenESTADO!E$11,ListasChequeo!$C$3:$J$3,0)-1),""))</f>
        <v/>
      </c>
      <c r="F163" s="138" t="s">
        <v>217</v>
      </c>
      <c r="G163" s="137" t="str">
        <f ca="1">IF(IFERROR(OFFSET(ListasChequeo!$C$3,MATCH($B163&amp;$C$8,ListasChequeo!$P$4:$P$299,0),MATCH(ResumenESTADO!G$11,ListasChequeo!$C$3:$J$3,0)-1),"")=0,"",IFERROR(OFFSET(ListasChequeo!$C$3,MATCH($B163&amp;$C$8,ListasChequeo!$P$4:$P$299,0),MATCH(ResumenESTADO!G$11,ListasChequeo!$C$3:$J$3,0)-1),""))</f>
        <v/>
      </c>
      <c r="H163" s="138" t="s">
        <v>217</v>
      </c>
      <c r="I163" s="137" t="str">
        <f ca="1">IF(IFERROR(OFFSET(ListasChequeo!$C$3,MATCH($B163&amp;$C$8,ListasChequeo!$P$4:$P$299,0),MATCH(ResumenESTADO!I$11,ListasChequeo!$C$3:$J$3,0)-1),"")=0,"",IFERROR(OFFSET(ListasChequeo!$C$3,MATCH($B163&amp;$C$8,ListasChequeo!$P$4:$P$299,0),MATCH(ResumenESTADO!I$11,ListasChequeo!$C$3:$J$3,0)-1),""))</f>
        <v/>
      </c>
      <c r="J163" s="138" t="s">
        <v>217</v>
      </c>
      <c r="K163" s="137" t="str">
        <f ca="1">IF(IFERROR(OFFSET(ListasChequeo!$C$3,MATCH($B163&amp;$C$8,ListasChequeo!$P$4:$P$299,0),MATCH(ResumenESTADO!K$11,ListasChequeo!$C$3:$J$3,0)-1),"")=0,"",IFERROR(OFFSET(ListasChequeo!$C$3,MATCH($B163&amp;$C$8,ListasChequeo!$P$4:$P$299,0),MATCH(ResumenESTADO!K$11,ListasChequeo!$C$3:$J$3,0)-1),""))</f>
        <v/>
      </c>
      <c r="L163" s="63"/>
      <c r="AH163" s="40">
        <v>152</v>
      </c>
    </row>
    <row r="164" spans="2:34" ht="82" customHeight="1">
      <c r="B164" s="130">
        <v>153</v>
      </c>
      <c r="C164" s="139" t="str">
        <f ca="1">IF(IFERROR(OFFSET(ListasChequeo!$C$3,MATCH($B164&amp;$C$8,ListasChequeo!$P$4:$P$299,0),MATCH(ResumenESTADO!C$11,ListasChequeo!$C$3:$J$3,0)-1),"")=0,"",IFERROR(OFFSET(ListasChequeo!$C$3,MATCH($B164&amp;$C$8,ListasChequeo!$P$4:$P$299,0),MATCH(ResumenESTADO!C$11,ListasChequeo!$C$3:$J$3,0)-1),""))</f>
        <v/>
      </c>
      <c r="D164" s="138"/>
      <c r="E164" s="137" t="str">
        <f ca="1">IF(IFERROR(OFFSET(ListasChequeo!$C$3,MATCH($B164&amp;$C$8,ListasChequeo!$P$4:$P$299,0),MATCH(ResumenESTADO!E$11,ListasChequeo!$C$3:$J$3,0)-1),"")=0,"",IFERROR(OFFSET(ListasChequeo!$C$3,MATCH($B164&amp;$C$8,ListasChequeo!$P$4:$P$299,0),MATCH(ResumenESTADO!E$11,ListasChequeo!$C$3:$J$3,0)-1),""))</f>
        <v/>
      </c>
      <c r="F164" s="138" t="s">
        <v>217</v>
      </c>
      <c r="G164" s="137" t="str">
        <f ca="1">IF(IFERROR(OFFSET(ListasChequeo!$C$3,MATCH($B164&amp;$C$8,ListasChequeo!$P$4:$P$299,0),MATCH(ResumenESTADO!G$11,ListasChequeo!$C$3:$J$3,0)-1),"")=0,"",IFERROR(OFFSET(ListasChequeo!$C$3,MATCH($B164&amp;$C$8,ListasChequeo!$P$4:$P$299,0),MATCH(ResumenESTADO!G$11,ListasChequeo!$C$3:$J$3,0)-1),""))</f>
        <v/>
      </c>
      <c r="H164" s="138" t="s">
        <v>217</v>
      </c>
      <c r="I164" s="137" t="str">
        <f ca="1">IF(IFERROR(OFFSET(ListasChequeo!$C$3,MATCH($B164&amp;$C$8,ListasChequeo!$P$4:$P$299,0),MATCH(ResumenESTADO!I$11,ListasChequeo!$C$3:$J$3,0)-1),"")=0,"",IFERROR(OFFSET(ListasChequeo!$C$3,MATCH($B164&amp;$C$8,ListasChequeo!$P$4:$P$299,0),MATCH(ResumenESTADO!I$11,ListasChequeo!$C$3:$J$3,0)-1),""))</f>
        <v/>
      </c>
      <c r="J164" s="138" t="s">
        <v>217</v>
      </c>
      <c r="K164" s="137" t="str">
        <f ca="1">IF(IFERROR(OFFSET(ListasChequeo!$C$3,MATCH($B164&amp;$C$8,ListasChequeo!$P$4:$P$299,0),MATCH(ResumenESTADO!K$11,ListasChequeo!$C$3:$J$3,0)-1),"")=0,"",IFERROR(OFFSET(ListasChequeo!$C$3,MATCH($B164&amp;$C$8,ListasChequeo!$P$4:$P$299,0),MATCH(ResumenESTADO!K$11,ListasChequeo!$C$3:$J$3,0)-1),""))</f>
        <v/>
      </c>
      <c r="L164" s="63"/>
      <c r="AH164" s="40">
        <v>153</v>
      </c>
    </row>
    <row r="165" spans="2:34" ht="82" customHeight="1">
      <c r="B165" s="130">
        <v>154</v>
      </c>
      <c r="C165" s="139" t="str">
        <f ca="1">IF(IFERROR(OFFSET(ListasChequeo!$C$3,MATCH($B165&amp;$C$8,ListasChequeo!$P$4:$P$299,0),MATCH(ResumenESTADO!C$11,ListasChequeo!$C$3:$J$3,0)-1),"")=0,"",IFERROR(OFFSET(ListasChequeo!$C$3,MATCH($B165&amp;$C$8,ListasChequeo!$P$4:$P$299,0),MATCH(ResumenESTADO!C$11,ListasChequeo!$C$3:$J$3,0)-1),""))</f>
        <v/>
      </c>
      <c r="D165" s="138"/>
      <c r="E165" s="137" t="str">
        <f ca="1">IF(IFERROR(OFFSET(ListasChequeo!$C$3,MATCH($B165&amp;$C$8,ListasChequeo!$P$4:$P$299,0),MATCH(ResumenESTADO!E$11,ListasChequeo!$C$3:$J$3,0)-1),"")=0,"",IFERROR(OFFSET(ListasChequeo!$C$3,MATCH($B165&amp;$C$8,ListasChequeo!$P$4:$P$299,0),MATCH(ResumenESTADO!E$11,ListasChequeo!$C$3:$J$3,0)-1),""))</f>
        <v/>
      </c>
      <c r="F165" s="138" t="s">
        <v>217</v>
      </c>
      <c r="G165" s="137" t="str">
        <f ca="1">IF(IFERROR(OFFSET(ListasChequeo!$C$3,MATCH($B165&amp;$C$8,ListasChequeo!$P$4:$P$299,0),MATCH(ResumenESTADO!G$11,ListasChequeo!$C$3:$J$3,0)-1),"")=0,"",IFERROR(OFFSET(ListasChequeo!$C$3,MATCH($B165&amp;$C$8,ListasChequeo!$P$4:$P$299,0),MATCH(ResumenESTADO!G$11,ListasChequeo!$C$3:$J$3,0)-1),""))</f>
        <v/>
      </c>
      <c r="H165" s="138" t="s">
        <v>217</v>
      </c>
      <c r="I165" s="137" t="str">
        <f ca="1">IF(IFERROR(OFFSET(ListasChequeo!$C$3,MATCH($B165&amp;$C$8,ListasChequeo!$P$4:$P$299,0),MATCH(ResumenESTADO!I$11,ListasChequeo!$C$3:$J$3,0)-1),"")=0,"",IFERROR(OFFSET(ListasChequeo!$C$3,MATCH($B165&amp;$C$8,ListasChequeo!$P$4:$P$299,0),MATCH(ResumenESTADO!I$11,ListasChequeo!$C$3:$J$3,0)-1),""))</f>
        <v/>
      </c>
      <c r="J165" s="138" t="s">
        <v>217</v>
      </c>
      <c r="K165" s="137" t="str">
        <f ca="1">IF(IFERROR(OFFSET(ListasChequeo!$C$3,MATCH($B165&amp;$C$8,ListasChequeo!$P$4:$P$299,0),MATCH(ResumenESTADO!K$11,ListasChequeo!$C$3:$J$3,0)-1),"")=0,"",IFERROR(OFFSET(ListasChequeo!$C$3,MATCH($B165&amp;$C$8,ListasChequeo!$P$4:$P$299,0),MATCH(ResumenESTADO!K$11,ListasChequeo!$C$3:$J$3,0)-1),""))</f>
        <v/>
      </c>
      <c r="L165" s="63"/>
      <c r="AH165" s="40">
        <v>154</v>
      </c>
    </row>
    <row r="166" spans="2:34" ht="82" customHeight="1">
      <c r="B166" s="130">
        <v>155</v>
      </c>
      <c r="C166" s="139" t="str">
        <f ca="1">IF(IFERROR(OFFSET(ListasChequeo!$C$3,MATCH($B166&amp;$C$8,ListasChequeo!$P$4:$P$299,0),MATCH(ResumenESTADO!C$11,ListasChequeo!$C$3:$J$3,0)-1),"")=0,"",IFERROR(OFFSET(ListasChequeo!$C$3,MATCH($B166&amp;$C$8,ListasChequeo!$P$4:$P$299,0),MATCH(ResumenESTADO!C$11,ListasChequeo!$C$3:$J$3,0)-1),""))</f>
        <v/>
      </c>
      <c r="D166" s="138"/>
      <c r="E166" s="137" t="str">
        <f ca="1">IF(IFERROR(OFFSET(ListasChequeo!$C$3,MATCH($B166&amp;$C$8,ListasChequeo!$P$4:$P$299,0),MATCH(ResumenESTADO!E$11,ListasChequeo!$C$3:$J$3,0)-1),"")=0,"",IFERROR(OFFSET(ListasChequeo!$C$3,MATCH($B166&amp;$C$8,ListasChequeo!$P$4:$P$299,0),MATCH(ResumenESTADO!E$11,ListasChequeo!$C$3:$J$3,0)-1),""))</f>
        <v/>
      </c>
      <c r="F166" s="138" t="s">
        <v>217</v>
      </c>
      <c r="G166" s="137" t="str">
        <f ca="1">IF(IFERROR(OFFSET(ListasChequeo!$C$3,MATCH($B166&amp;$C$8,ListasChequeo!$P$4:$P$299,0),MATCH(ResumenESTADO!G$11,ListasChequeo!$C$3:$J$3,0)-1),"")=0,"",IFERROR(OFFSET(ListasChequeo!$C$3,MATCH($B166&amp;$C$8,ListasChequeo!$P$4:$P$299,0),MATCH(ResumenESTADO!G$11,ListasChequeo!$C$3:$J$3,0)-1),""))</f>
        <v/>
      </c>
      <c r="H166" s="138" t="s">
        <v>217</v>
      </c>
      <c r="I166" s="137" t="str">
        <f ca="1">IF(IFERROR(OFFSET(ListasChequeo!$C$3,MATCH($B166&amp;$C$8,ListasChequeo!$P$4:$P$299,0),MATCH(ResumenESTADO!I$11,ListasChequeo!$C$3:$J$3,0)-1),"")=0,"",IFERROR(OFFSET(ListasChequeo!$C$3,MATCH($B166&amp;$C$8,ListasChequeo!$P$4:$P$299,0),MATCH(ResumenESTADO!I$11,ListasChequeo!$C$3:$J$3,0)-1),""))</f>
        <v/>
      </c>
      <c r="J166" s="138" t="s">
        <v>217</v>
      </c>
      <c r="K166" s="137" t="str">
        <f ca="1">IF(IFERROR(OFFSET(ListasChequeo!$C$3,MATCH($B166&amp;$C$8,ListasChequeo!$P$4:$P$299,0),MATCH(ResumenESTADO!K$11,ListasChequeo!$C$3:$J$3,0)-1),"")=0,"",IFERROR(OFFSET(ListasChequeo!$C$3,MATCH($B166&amp;$C$8,ListasChequeo!$P$4:$P$299,0),MATCH(ResumenESTADO!K$11,ListasChequeo!$C$3:$J$3,0)-1),""))</f>
        <v/>
      </c>
      <c r="L166" s="63"/>
      <c r="AH166" s="40">
        <v>155</v>
      </c>
    </row>
    <row r="167" spans="2:34" ht="82" customHeight="1">
      <c r="B167" s="130">
        <v>156</v>
      </c>
      <c r="C167" s="139" t="str">
        <f ca="1">IF(IFERROR(OFFSET(ListasChequeo!$C$3,MATCH($B167&amp;$C$8,ListasChequeo!$P$4:$P$299,0),MATCH(ResumenESTADO!C$11,ListasChequeo!$C$3:$J$3,0)-1),"")=0,"",IFERROR(OFFSET(ListasChequeo!$C$3,MATCH($B167&amp;$C$8,ListasChequeo!$P$4:$P$299,0),MATCH(ResumenESTADO!C$11,ListasChequeo!$C$3:$J$3,0)-1),""))</f>
        <v/>
      </c>
      <c r="D167" s="138"/>
      <c r="E167" s="137" t="str">
        <f ca="1">IF(IFERROR(OFFSET(ListasChequeo!$C$3,MATCH($B167&amp;$C$8,ListasChequeo!$P$4:$P$299,0),MATCH(ResumenESTADO!E$11,ListasChequeo!$C$3:$J$3,0)-1),"")=0,"",IFERROR(OFFSET(ListasChequeo!$C$3,MATCH($B167&amp;$C$8,ListasChequeo!$P$4:$P$299,0),MATCH(ResumenESTADO!E$11,ListasChequeo!$C$3:$J$3,0)-1),""))</f>
        <v/>
      </c>
      <c r="F167" s="138" t="s">
        <v>217</v>
      </c>
      <c r="G167" s="137" t="str">
        <f ca="1">IF(IFERROR(OFFSET(ListasChequeo!$C$3,MATCH($B167&amp;$C$8,ListasChequeo!$P$4:$P$299,0),MATCH(ResumenESTADO!G$11,ListasChequeo!$C$3:$J$3,0)-1),"")=0,"",IFERROR(OFFSET(ListasChequeo!$C$3,MATCH($B167&amp;$C$8,ListasChequeo!$P$4:$P$299,0),MATCH(ResumenESTADO!G$11,ListasChequeo!$C$3:$J$3,0)-1),""))</f>
        <v/>
      </c>
      <c r="H167" s="138" t="s">
        <v>217</v>
      </c>
      <c r="I167" s="137" t="str">
        <f ca="1">IF(IFERROR(OFFSET(ListasChequeo!$C$3,MATCH($B167&amp;$C$8,ListasChequeo!$P$4:$P$299,0),MATCH(ResumenESTADO!I$11,ListasChequeo!$C$3:$J$3,0)-1),"")=0,"",IFERROR(OFFSET(ListasChequeo!$C$3,MATCH($B167&amp;$C$8,ListasChequeo!$P$4:$P$299,0),MATCH(ResumenESTADO!I$11,ListasChequeo!$C$3:$J$3,0)-1),""))</f>
        <v/>
      </c>
      <c r="J167" s="138" t="s">
        <v>217</v>
      </c>
      <c r="K167" s="137" t="str">
        <f ca="1">IF(IFERROR(OFFSET(ListasChequeo!$C$3,MATCH($B167&amp;$C$8,ListasChequeo!$P$4:$P$299,0),MATCH(ResumenESTADO!K$11,ListasChequeo!$C$3:$J$3,0)-1),"")=0,"",IFERROR(OFFSET(ListasChequeo!$C$3,MATCH($B167&amp;$C$8,ListasChequeo!$P$4:$P$299,0),MATCH(ResumenESTADO!K$11,ListasChequeo!$C$3:$J$3,0)-1),""))</f>
        <v/>
      </c>
      <c r="L167" s="63"/>
      <c r="AH167" s="40">
        <v>156</v>
      </c>
    </row>
    <row r="168" spans="2:34" ht="82" customHeight="1">
      <c r="B168" s="130">
        <v>157</v>
      </c>
      <c r="C168" s="139" t="str">
        <f ca="1">IF(IFERROR(OFFSET(ListasChequeo!$C$3,MATCH($B168&amp;$C$8,ListasChequeo!$P$4:$P$299,0),MATCH(ResumenESTADO!C$11,ListasChequeo!$C$3:$J$3,0)-1),"")=0,"",IFERROR(OFFSET(ListasChequeo!$C$3,MATCH($B168&amp;$C$8,ListasChequeo!$P$4:$P$299,0),MATCH(ResumenESTADO!C$11,ListasChequeo!$C$3:$J$3,0)-1),""))</f>
        <v/>
      </c>
      <c r="D168" s="138"/>
      <c r="E168" s="137" t="str">
        <f ca="1">IF(IFERROR(OFFSET(ListasChequeo!$C$3,MATCH($B168&amp;$C$8,ListasChequeo!$P$4:$P$299,0),MATCH(ResumenESTADO!E$11,ListasChequeo!$C$3:$J$3,0)-1),"")=0,"",IFERROR(OFFSET(ListasChequeo!$C$3,MATCH($B168&amp;$C$8,ListasChequeo!$P$4:$P$299,0),MATCH(ResumenESTADO!E$11,ListasChequeo!$C$3:$J$3,0)-1),""))</f>
        <v/>
      </c>
      <c r="F168" s="138" t="s">
        <v>217</v>
      </c>
      <c r="G168" s="137" t="str">
        <f ca="1">IF(IFERROR(OFFSET(ListasChequeo!$C$3,MATCH($B168&amp;$C$8,ListasChequeo!$P$4:$P$299,0),MATCH(ResumenESTADO!G$11,ListasChequeo!$C$3:$J$3,0)-1),"")=0,"",IFERROR(OFFSET(ListasChequeo!$C$3,MATCH($B168&amp;$C$8,ListasChequeo!$P$4:$P$299,0),MATCH(ResumenESTADO!G$11,ListasChequeo!$C$3:$J$3,0)-1),""))</f>
        <v/>
      </c>
      <c r="H168" s="138" t="s">
        <v>217</v>
      </c>
      <c r="I168" s="137" t="str">
        <f ca="1">IF(IFERROR(OFFSET(ListasChequeo!$C$3,MATCH($B168&amp;$C$8,ListasChequeo!$P$4:$P$299,0),MATCH(ResumenESTADO!I$11,ListasChequeo!$C$3:$J$3,0)-1),"")=0,"",IFERROR(OFFSET(ListasChequeo!$C$3,MATCH($B168&amp;$C$8,ListasChequeo!$P$4:$P$299,0),MATCH(ResumenESTADO!I$11,ListasChequeo!$C$3:$J$3,0)-1),""))</f>
        <v/>
      </c>
      <c r="J168" s="138" t="s">
        <v>217</v>
      </c>
      <c r="K168" s="137" t="str">
        <f ca="1">IF(IFERROR(OFFSET(ListasChequeo!$C$3,MATCH($B168&amp;$C$8,ListasChequeo!$P$4:$P$299,0),MATCH(ResumenESTADO!K$11,ListasChequeo!$C$3:$J$3,0)-1),"")=0,"",IFERROR(OFFSET(ListasChequeo!$C$3,MATCH($B168&amp;$C$8,ListasChequeo!$P$4:$P$299,0),MATCH(ResumenESTADO!K$11,ListasChequeo!$C$3:$J$3,0)-1),""))</f>
        <v/>
      </c>
      <c r="L168" s="63"/>
      <c r="AH168" s="40">
        <v>157</v>
      </c>
    </row>
    <row r="169" spans="2:34" ht="82" customHeight="1">
      <c r="B169" s="130">
        <v>158</v>
      </c>
      <c r="C169" s="139" t="str">
        <f ca="1">IF(IFERROR(OFFSET(ListasChequeo!$C$3,MATCH($B169&amp;$C$8,ListasChequeo!$P$4:$P$299,0),MATCH(ResumenESTADO!C$11,ListasChequeo!$C$3:$J$3,0)-1),"")=0,"",IFERROR(OFFSET(ListasChequeo!$C$3,MATCH($B169&amp;$C$8,ListasChequeo!$P$4:$P$299,0),MATCH(ResumenESTADO!C$11,ListasChequeo!$C$3:$J$3,0)-1),""))</f>
        <v/>
      </c>
      <c r="D169" s="138"/>
      <c r="E169" s="137" t="str">
        <f ca="1">IF(IFERROR(OFFSET(ListasChequeo!$C$3,MATCH($B169&amp;$C$8,ListasChequeo!$P$4:$P$299,0),MATCH(ResumenESTADO!E$11,ListasChequeo!$C$3:$J$3,0)-1),"")=0,"",IFERROR(OFFSET(ListasChequeo!$C$3,MATCH($B169&amp;$C$8,ListasChequeo!$P$4:$P$299,0),MATCH(ResumenESTADO!E$11,ListasChequeo!$C$3:$J$3,0)-1),""))</f>
        <v/>
      </c>
      <c r="F169" s="138" t="s">
        <v>217</v>
      </c>
      <c r="G169" s="137" t="str">
        <f ca="1">IF(IFERROR(OFFSET(ListasChequeo!$C$3,MATCH($B169&amp;$C$8,ListasChequeo!$P$4:$P$299,0),MATCH(ResumenESTADO!G$11,ListasChequeo!$C$3:$J$3,0)-1),"")=0,"",IFERROR(OFFSET(ListasChequeo!$C$3,MATCH($B169&amp;$C$8,ListasChequeo!$P$4:$P$299,0),MATCH(ResumenESTADO!G$11,ListasChequeo!$C$3:$J$3,0)-1),""))</f>
        <v/>
      </c>
      <c r="H169" s="138" t="s">
        <v>217</v>
      </c>
      <c r="I169" s="137" t="str">
        <f ca="1">IF(IFERROR(OFFSET(ListasChequeo!$C$3,MATCH($B169&amp;$C$8,ListasChequeo!$P$4:$P$299,0),MATCH(ResumenESTADO!I$11,ListasChequeo!$C$3:$J$3,0)-1),"")=0,"",IFERROR(OFFSET(ListasChequeo!$C$3,MATCH($B169&amp;$C$8,ListasChequeo!$P$4:$P$299,0),MATCH(ResumenESTADO!I$11,ListasChequeo!$C$3:$J$3,0)-1),""))</f>
        <v/>
      </c>
      <c r="J169" s="138" t="s">
        <v>217</v>
      </c>
      <c r="K169" s="137" t="str">
        <f ca="1">IF(IFERROR(OFFSET(ListasChequeo!$C$3,MATCH($B169&amp;$C$8,ListasChequeo!$P$4:$P$299,0),MATCH(ResumenESTADO!K$11,ListasChequeo!$C$3:$J$3,0)-1),"")=0,"",IFERROR(OFFSET(ListasChequeo!$C$3,MATCH($B169&amp;$C$8,ListasChequeo!$P$4:$P$299,0),MATCH(ResumenESTADO!K$11,ListasChequeo!$C$3:$J$3,0)-1),""))</f>
        <v/>
      </c>
      <c r="L169" s="63"/>
      <c r="AH169" s="40">
        <v>158</v>
      </c>
    </row>
    <row r="170" spans="2:34" ht="82" customHeight="1">
      <c r="B170" s="130">
        <v>159</v>
      </c>
      <c r="C170" s="139" t="str">
        <f ca="1">IF(IFERROR(OFFSET(ListasChequeo!$C$3,MATCH($B170&amp;$C$8,ListasChequeo!$P$4:$P$299,0),MATCH(ResumenESTADO!C$11,ListasChequeo!$C$3:$J$3,0)-1),"")=0,"",IFERROR(OFFSET(ListasChequeo!$C$3,MATCH($B170&amp;$C$8,ListasChequeo!$P$4:$P$299,0),MATCH(ResumenESTADO!C$11,ListasChequeo!$C$3:$J$3,0)-1),""))</f>
        <v/>
      </c>
      <c r="D170" s="138"/>
      <c r="E170" s="137" t="str">
        <f ca="1">IF(IFERROR(OFFSET(ListasChequeo!$C$3,MATCH($B170&amp;$C$8,ListasChequeo!$P$4:$P$299,0),MATCH(ResumenESTADO!E$11,ListasChequeo!$C$3:$J$3,0)-1),"")=0,"",IFERROR(OFFSET(ListasChequeo!$C$3,MATCH($B170&amp;$C$8,ListasChequeo!$P$4:$P$299,0),MATCH(ResumenESTADO!E$11,ListasChequeo!$C$3:$J$3,0)-1),""))</f>
        <v/>
      </c>
      <c r="F170" s="138" t="s">
        <v>217</v>
      </c>
      <c r="G170" s="137" t="str">
        <f ca="1">IF(IFERROR(OFFSET(ListasChequeo!$C$3,MATCH($B170&amp;$C$8,ListasChequeo!$P$4:$P$299,0),MATCH(ResumenESTADO!G$11,ListasChequeo!$C$3:$J$3,0)-1),"")=0,"",IFERROR(OFFSET(ListasChequeo!$C$3,MATCH($B170&amp;$C$8,ListasChequeo!$P$4:$P$299,0),MATCH(ResumenESTADO!G$11,ListasChequeo!$C$3:$J$3,0)-1),""))</f>
        <v/>
      </c>
      <c r="H170" s="138" t="s">
        <v>217</v>
      </c>
      <c r="I170" s="137" t="str">
        <f ca="1">IF(IFERROR(OFFSET(ListasChequeo!$C$3,MATCH($B170&amp;$C$8,ListasChequeo!$P$4:$P$299,0),MATCH(ResumenESTADO!I$11,ListasChequeo!$C$3:$J$3,0)-1),"")=0,"",IFERROR(OFFSET(ListasChequeo!$C$3,MATCH($B170&amp;$C$8,ListasChequeo!$P$4:$P$299,0),MATCH(ResumenESTADO!I$11,ListasChequeo!$C$3:$J$3,0)-1),""))</f>
        <v/>
      </c>
      <c r="J170" s="138" t="s">
        <v>217</v>
      </c>
      <c r="K170" s="137" t="str">
        <f ca="1">IF(IFERROR(OFFSET(ListasChequeo!$C$3,MATCH($B170&amp;$C$8,ListasChequeo!$P$4:$P$299,0),MATCH(ResumenESTADO!K$11,ListasChequeo!$C$3:$J$3,0)-1),"")=0,"",IFERROR(OFFSET(ListasChequeo!$C$3,MATCH($B170&amp;$C$8,ListasChequeo!$P$4:$P$299,0),MATCH(ResumenESTADO!K$11,ListasChequeo!$C$3:$J$3,0)-1),""))</f>
        <v/>
      </c>
      <c r="L170" s="63"/>
      <c r="AH170" s="40">
        <v>159</v>
      </c>
    </row>
    <row r="171" spans="2:34" ht="82" customHeight="1">
      <c r="B171" s="130">
        <v>160</v>
      </c>
      <c r="C171" s="139" t="str">
        <f ca="1">IF(IFERROR(OFFSET(ListasChequeo!$C$3,MATCH($B171&amp;$C$8,ListasChequeo!$P$4:$P$299,0),MATCH(ResumenESTADO!C$11,ListasChequeo!$C$3:$J$3,0)-1),"")=0,"",IFERROR(OFFSET(ListasChequeo!$C$3,MATCH($B171&amp;$C$8,ListasChequeo!$P$4:$P$299,0),MATCH(ResumenESTADO!C$11,ListasChequeo!$C$3:$J$3,0)-1),""))</f>
        <v/>
      </c>
      <c r="D171" s="138"/>
      <c r="E171" s="137" t="str">
        <f ca="1">IF(IFERROR(OFFSET(ListasChequeo!$C$3,MATCH($B171&amp;$C$8,ListasChequeo!$P$4:$P$299,0),MATCH(ResumenESTADO!E$11,ListasChequeo!$C$3:$J$3,0)-1),"")=0,"",IFERROR(OFFSET(ListasChequeo!$C$3,MATCH($B171&amp;$C$8,ListasChequeo!$P$4:$P$299,0),MATCH(ResumenESTADO!E$11,ListasChequeo!$C$3:$J$3,0)-1),""))</f>
        <v/>
      </c>
      <c r="F171" s="138" t="s">
        <v>217</v>
      </c>
      <c r="G171" s="137" t="str">
        <f ca="1">IF(IFERROR(OFFSET(ListasChequeo!$C$3,MATCH($B171&amp;$C$8,ListasChequeo!$P$4:$P$299,0),MATCH(ResumenESTADO!G$11,ListasChequeo!$C$3:$J$3,0)-1),"")=0,"",IFERROR(OFFSET(ListasChequeo!$C$3,MATCH($B171&amp;$C$8,ListasChequeo!$P$4:$P$299,0),MATCH(ResumenESTADO!G$11,ListasChequeo!$C$3:$J$3,0)-1),""))</f>
        <v/>
      </c>
      <c r="H171" s="138" t="s">
        <v>217</v>
      </c>
      <c r="I171" s="137" t="str">
        <f ca="1">IF(IFERROR(OFFSET(ListasChequeo!$C$3,MATCH($B171&amp;$C$8,ListasChequeo!$P$4:$P$299,0),MATCH(ResumenESTADO!I$11,ListasChequeo!$C$3:$J$3,0)-1),"")=0,"",IFERROR(OFFSET(ListasChequeo!$C$3,MATCH($B171&amp;$C$8,ListasChequeo!$P$4:$P$299,0),MATCH(ResumenESTADO!I$11,ListasChequeo!$C$3:$J$3,0)-1),""))</f>
        <v/>
      </c>
      <c r="J171" s="138" t="s">
        <v>217</v>
      </c>
      <c r="K171" s="137" t="str">
        <f ca="1">IF(IFERROR(OFFSET(ListasChequeo!$C$3,MATCH($B171&amp;$C$8,ListasChequeo!$P$4:$P$299,0),MATCH(ResumenESTADO!K$11,ListasChequeo!$C$3:$J$3,0)-1),"")=0,"",IFERROR(OFFSET(ListasChequeo!$C$3,MATCH($B171&amp;$C$8,ListasChequeo!$P$4:$P$299,0),MATCH(ResumenESTADO!K$11,ListasChequeo!$C$3:$J$3,0)-1),""))</f>
        <v/>
      </c>
      <c r="L171" s="63"/>
      <c r="AH171" s="40">
        <v>160</v>
      </c>
    </row>
    <row r="172" spans="2:34" ht="82" customHeight="1">
      <c r="B172" s="130">
        <v>161</v>
      </c>
      <c r="C172" s="139" t="str">
        <f ca="1">IF(IFERROR(OFFSET(ListasChequeo!$C$3,MATCH($B172&amp;$C$8,ListasChequeo!$P$4:$P$299,0),MATCH(ResumenESTADO!C$11,ListasChequeo!$C$3:$J$3,0)-1),"")=0,"",IFERROR(OFFSET(ListasChequeo!$C$3,MATCH($B172&amp;$C$8,ListasChequeo!$P$4:$P$299,0),MATCH(ResumenESTADO!C$11,ListasChequeo!$C$3:$J$3,0)-1),""))</f>
        <v/>
      </c>
      <c r="D172" s="138"/>
      <c r="E172" s="137" t="str">
        <f ca="1">IF(IFERROR(OFFSET(ListasChequeo!$C$3,MATCH($B172&amp;$C$8,ListasChequeo!$P$4:$P$299,0),MATCH(ResumenESTADO!E$11,ListasChequeo!$C$3:$J$3,0)-1),"")=0,"",IFERROR(OFFSET(ListasChequeo!$C$3,MATCH($B172&amp;$C$8,ListasChequeo!$P$4:$P$299,0),MATCH(ResumenESTADO!E$11,ListasChequeo!$C$3:$J$3,0)-1),""))</f>
        <v/>
      </c>
      <c r="F172" s="138" t="s">
        <v>217</v>
      </c>
      <c r="G172" s="137" t="str">
        <f ca="1">IF(IFERROR(OFFSET(ListasChequeo!$C$3,MATCH($B172&amp;$C$8,ListasChequeo!$P$4:$P$299,0),MATCH(ResumenESTADO!G$11,ListasChequeo!$C$3:$J$3,0)-1),"")=0,"",IFERROR(OFFSET(ListasChequeo!$C$3,MATCH($B172&amp;$C$8,ListasChequeo!$P$4:$P$299,0),MATCH(ResumenESTADO!G$11,ListasChequeo!$C$3:$J$3,0)-1),""))</f>
        <v/>
      </c>
      <c r="H172" s="138" t="s">
        <v>217</v>
      </c>
      <c r="I172" s="137" t="str">
        <f ca="1">IF(IFERROR(OFFSET(ListasChequeo!$C$3,MATCH($B172&amp;$C$8,ListasChequeo!$P$4:$P$299,0),MATCH(ResumenESTADO!I$11,ListasChequeo!$C$3:$J$3,0)-1),"")=0,"",IFERROR(OFFSET(ListasChequeo!$C$3,MATCH($B172&amp;$C$8,ListasChequeo!$P$4:$P$299,0),MATCH(ResumenESTADO!I$11,ListasChequeo!$C$3:$J$3,0)-1),""))</f>
        <v/>
      </c>
      <c r="J172" s="138" t="s">
        <v>217</v>
      </c>
      <c r="K172" s="137" t="str">
        <f ca="1">IF(IFERROR(OFFSET(ListasChequeo!$C$3,MATCH($B172&amp;$C$8,ListasChequeo!$P$4:$P$299,0),MATCH(ResumenESTADO!K$11,ListasChequeo!$C$3:$J$3,0)-1),"")=0,"",IFERROR(OFFSET(ListasChequeo!$C$3,MATCH($B172&amp;$C$8,ListasChequeo!$P$4:$P$299,0),MATCH(ResumenESTADO!K$11,ListasChequeo!$C$3:$J$3,0)-1),""))</f>
        <v/>
      </c>
      <c r="L172" s="63"/>
      <c r="AH172" s="40">
        <v>161</v>
      </c>
    </row>
    <row r="173" spans="2:34" ht="82" customHeight="1">
      <c r="B173" s="130">
        <v>162</v>
      </c>
      <c r="C173" s="139" t="str">
        <f ca="1">IF(IFERROR(OFFSET(ListasChequeo!$C$3,MATCH($B173&amp;$C$8,ListasChequeo!$P$4:$P$299,0),MATCH(ResumenESTADO!C$11,ListasChequeo!$C$3:$J$3,0)-1),"")=0,"",IFERROR(OFFSET(ListasChequeo!$C$3,MATCH($B173&amp;$C$8,ListasChequeo!$P$4:$P$299,0),MATCH(ResumenESTADO!C$11,ListasChequeo!$C$3:$J$3,0)-1),""))</f>
        <v/>
      </c>
      <c r="D173" s="138"/>
      <c r="E173" s="137" t="str">
        <f ca="1">IF(IFERROR(OFFSET(ListasChequeo!$C$3,MATCH($B173&amp;$C$8,ListasChequeo!$P$4:$P$299,0),MATCH(ResumenESTADO!E$11,ListasChequeo!$C$3:$J$3,0)-1),"")=0,"",IFERROR(OFFSET(ListasChequeo!$C$3,MATCH($B173&amp;$C$8,ListasChequeo!$P$4:$P$299,0),MATCH(ResumenESTADO!E$11,ListasChequeo!$C$3:$J$3,0)-1),""))</f>
        <v/>
      </c>
      <c r="F173" s="138" t="s">
        <v>217</v>
      </c>
      <c r="G173" s="137" t="str">
        <f ca="1">IF(IFERROR(OFFSET(ListasChequeo!$C$3,MATCH($B173&amp;$C$8,ListasChequeo!$P$4:$P$299,0),MATCH(ResumenESTADO!G$11,ListasChequeo!$C$3:$J$3,0)-1),"")=0,"",IFERROR(OFFSET(ListasChequeo!$C$3,MATCH($B173&amp;$C$8,ListasChequeo!$P$4:$P$299,0),MATCH(ResumenESTADO!G$11,ListasChequeo!$C$3:$J$3,0)-1),""))</f>
        <v/>
      </c>
      <c r="H173" s="138" t="s">
        <v>217</v>
      </c>
      <c r="I173" s="137" t="str">
        <f ca="1">IF(IFERROR(OFFSET(ListasChequeo!$C$3,MATCH($B173&amp;$C$8,ListasChequeo!$P$4:$P$299,0),MATCH(ResumenESTADO!I$11,ListasChequeo!$C$3:$J$3,0)-1),"")=0,"",IFERROR(OFFSET(ListasChequeo!$C$3,MATCH($B173&amp;$C$8,ListasChequeo!$P$4:$P$299,0),MATCH(ResumenESTADO!I$11,ListasChequeo!$C$3:$J$3,0)-1),""))</f>
        <v/>
      </c>
      <c r="J173" s="138" t="s">
        <v>217</v>
      </c>
      <c r="K173" s="137" t="str">
        <f ca="1">IF(IFERROR(OFFSET(ListasChequeo!$C$3,MATCH($B173&amp;$C$8,ListasChequeo!$P$4:$P$299,0),MATCH(ResumenESTADO!K$11,ListasChequeo!$C$3:$J$3,0)-1),"")=0,"",IFERROR(OFFSET(ListasChequeo!$C$3,MATCH($B173&amp;$C$8,ListasChequeo!$P$4:$P$299,0),MATCH(ResumenESTADO!K$11,ListasChequeo!$C$3:$J$3,0)-1),""))</f>
        <v/>
      </c>
      <c r="L173" s="63"/>
      <c r="AH173" s="40">
        <v>162</v>
      </c>
    </row>
    <row r="174" spans="2:34" ht="82" customHeight="1">
      <c r="B174" s="130">
        <v>163</v>
      </c>
      <c r="C174" s="139" t="str">
        <f ca="1">IF(IFERROR(OFFSET(ListasChequeo!$C$3,MATCH($B174&amp;$C$8,ListasChequeo!$P$4:$P$299,0),MATCH(ResumenESTADO!C$11,ListasChequeo!$C$3:$J$3,0)-1),"")=0,"",IFERROR(OFFSET(ListasChequeo!$C$3,MATCH($B174&amp;$C$8,ListasChequeo!$P$4:$P$299,0),MATCH(ResumenESTADO!C$11,ListasChequeo!$C$3:$J$3,0)-1),""))</f>
        <v/>
      </c>
      <c r="D174" s="138"/>
      <c r="E174" s="137" t="str">
        <f ca="1">IF(IFERROR(OFFSET(ListasChequeo!$C$3,MATCH($B174&amp;$C$8,ListasChequeo!$P$4:$P$299,0),MATCH(ResumenESTADO!E$11,ListasChequeo!$C$3:$J$3,0)-1),"")=0,"",IFERROR(OFFSET(ListasChequeo!$C$3,MATCH($B174&amp;$C$8,ListasChequeo!$P$4:$P$299,0),MATCH(ResumenESTADO!E$11,ListasChequeo!$C$3:$J$3,0)-1),""))</f>
        <v/>
      </c>
      <c r="F174" s="138" t="s">
        <v>217</v>
      </c>
      <c r="G174" s="137" t="str">
        <f ca="1">IF(IFERROR(OFFSET(ListasChequeo!$C$3,MATCH($B174&amp;$C$8,ListasChequeo!$P$4:$P$299,0),MATCH(ResumenESTADO!G$11,ListasChequeo!$C$3:$J$3,0)-1),"")=0,"",IFERROR(OFFSET(ListasChequeo!$C$3,MATCH($B174&amp;$C$8,ListasChequeo!$P$4:$P$299,0),MATCH(ResumenESTADO!G$11,ListasChequeo!$C$3:$J$3,0)-1),""))</f>
        <v/>
      </c>
      <c r="H174" s="138" t="s">
        <v>217</v>
      </c>
      <c r="I174" s="137" t="str">
        <f ca="1">IF(IFERROR(OFFSET(ListasChequeo!$C$3,MATCH($B174&amp;$C$8,ListasChequeo!$P$4:$P$299,0),MATCH(ResumenESTADO!I$11,ListasChequeo!$C$3:$J$3,0)-1),"")=0,"",IFERROR(OFFSET(ListasChequeo!$C$3,MATCH($B174&amp;$C$8,ListasChequeo!$P$4:$P$299,0),MATCH(ResumenESTADO!I$11,ListasChequeo!$C$3:$J$3,0)-1),""))</f>
        <v/>
      </c>
      <c r="J174" s="138" t="s">
        <v>217</v>
      </c>
      <c r="K174" s="137" t="str">
        <f ca="1">IF(IFERROR(OFFSET(ListasChequeo!$C$3,MATCH($B174&amp;$C$8,ListasChequeo!$P$4:$P$299,0),MATCH(ResumenESTADO!K$11,ListasChequeo!$C$3:$J$3,0)-1),"")=0,"",IFERROR(OFFSET(ListasChequeo!$C$3,MATCH($B174&amp;$C$8,ListasChequeo!$P$4:$P$299,0),MATCH(ResumenESTADO!K$11,ListasChequeo!$C$3:$J$3,0)-1),""))</f>
        <v/>
      </c>
      <c r="L174" s="63"/>
      <c r="AH174" s="40">
        <v>163</v>
      </c>
    </row>
    <row r="175" spans="2:34" ht="82" customHeight="1">
      <c r="B175" s="130">
        <v>164</v>
      </c>
      <c r="C175" s="139" t="str">
        <f ca="1">IF(IFERROR(OFFSET(ListasChequeo!$C$3,MATCH($B175&amp;$C$8,ListasChequeo!$P$4:$P$299,0),MATCH(ResumenESTADO!C$11,ListasChequeo!$C$3:$J$3,0)-1),"")=0,"",IFERROR(OFFSET(ListasChequeo!$C$3,MATCH($B175&amp;$C$8,ListasChequeo!$P$4:$P$299,0),MATCH(ResumenESTADO!C$11,ListasChequeo!$C$3:$J$3,0)-1),""))</f>
        <v/>
      </c>
      <c r="D175" s="138"/>
      <c r="E175" s="137" t="str">
        <f ca="1">IF(IFERROR(OFFSET(ListasChequeo!$C$3,MATCH($B175&amp;$C$8,ListasChequeo!$P$4:$P$299,0),MATCH(ResumenESTADO!E$11,ListasChequeo!$C$3:$J$3,0)-1),"")=0,"",IFERROR(OFFSET(ListasChequeo!$C$3,MATCH($B175&amp;$C$8,ListasChequeo!$P$4:$P$299,0),MATCH(ResumenESTADO!E$11,ListasChequeo!$C$3:$J$3,0)-1),""))</f>
        <v/>
      </c>
      <c r="F175" s="138" t="s">
        <v>217</v>
      </c>
      <c r="G175" s="137" t="str">
        <f ca="1">IF(IFERROR(OFFSET(ListasChequeo!$C$3,MATCH($B175&amp;$C$8,ListasChequeo!$P$4:$P$299,0),MATCH(ResumenESTADO!G$11,ListasChequeo!$C$3:$J$3,0)-1),"")=0,"",IFERROR(OFFSET(ListasChequeo!$C$3,MATCH($B175&amp;$C$8,ListasChequeo!$P$4:$P$299,0),MATCH(ResumenESTADO!G$11,ListasChequeo!$C$3:$J$3,0)-1),""))</f>
        <v/>
      </c>
      <c r="H175" s="138" t="s">
        <v>217</v>
      </c>
      <c r="I175" s="137" t="str">
        <f ca="1">IF(IFERROR(OFFSET(ListasChequeo!$C$3,MATCH($B175&amp;$C$8,ListasChequeo!$P$4:$P$299,0),MATCH(ResumenESTADO!I$11,ListasChequeo!$C$3:$J$3,0)-1),"")=0,"",IFERROR(OFFSET(ListasChequeo!$C$3,MATCH($B175&amp;$C$8,ListasChequeo!$P$4:$P$299,0),MATCH(ResumenESTADO!I$11,ListasChequeo!$C$3:$J$3,0)-1),""))</f>
        <v/>
      </c>
      <c r="J175" s="138" t="s">
        <v>217</v>
      </c>
      <c r="K175" s="137" t="str">
        <f ca="1">IF(IFERROR(OFFSET(ListasChequeo!$C$3,MATCH($B175&amp;$C$8,ListasChequeo!$P$4:$P$299,0),MATCH(ResumenESTADO!K$11,ListasChequeo!$C$3:$J$3,0)-1),"")=0,"",IFERROR(OFFSET(ListasChequeo!$C$3,MATCH($B175&amp;$C$8,ListasChequeo!$P$4:$P$299,0),MATCH(ResumenESTADO!K$11,ListasChequeo!$C$3:$J$3,0)-1),""))</f>
        <v/>
      </c>
      <c r="L175" s="63"/>
      <c r="AH175" s="40">
        <v>164</v>
      </c>
    </row>
    <row r="176" spans="2:34" ht="82" customHeight="1">
      <c r="B176" s="130">
        <v>165</v>
      </c>
      <c r="C176" s="139" t="str">
        <f ca="1">IF(IFERROR(OFFSET(ListasChequeo!$C$3,MATCH($B176&amp;$C$8,ListasChequeo!$P$4:$P$299,0),MATCH(ResumenESTADO!C$11,ListasChequeo!$C$3:$J$3,0)-1),"")=0,"",IFERROR(OFFSET(ListasChequeo!$C$3,MATCH($B176&amp;$C$8,ListasChequeo!$P$4:$P$299,0),MATCH(ResumenESTADO!C$11,ListasChequeo!$C$3:$J$3,0)-1),""))</f>
        <v/>
      </c>
      <c r="D176" s="138"/>
      <c r="E176" s="137" t="str">
        <f ca="1">IF(IFERROR(OFFSET(ListasChequeo!$C$3,MATCH($B176&amp;$C$8,ListasChequeo!$P$4:$P$299,0),MATCH(ResumenESTADO!E$11,ListasChequeo!$C$3:$J$3,0)-1),"")=0,"",IFERROR(OFFSET(ListasChequeo!$C$3,MATCH($B176&amp;$C$8,ListasChequeo!$P$4:$P$299,0),MATCH(ResumenESTADO!E$11,ListasChequeo!$C$3:$J$3,0)-1),""))</f>
        <v/>
      </c>
      <c r="F176" s="138" t="s">
        <v>217</v>
      </c>
      <c r="G176" s="137" t="str">
        <f ca="1">IF(IFERROR(OFFSET(ListasChequeo!$C$3,MATCH($B176&amp;$C$8,ListasChequeo!$P$4:$P$299,0),MATCH(ResumenESTADO!G$11,ListasChequeo!$C$3:$J$3,0)-1),"")=0,"",IFERROR(OFFSET(ListasChequeo!$C$3,MATCH($B176&amp;$C$8,ListasChequeo!$P$4:$P$299,0),MATCH(ResumenESTADO!G$11,ListasChequeo!$C$3:$J$3,0)-1),""))</f>
        <v/>
      </c>
      <c r="H176" s="138" t="s">
        <v>217</v>
      </c>
      <c r="I176" s="137" t="str">
        <f ca="1">IF(IFERROR(OFFSET(ListasChequeo!$C$3,MATCH($B176&amp;$C$8,ListasChequeo!$P$4:$P$299,0),MATCH(ResumenESTADO!I$11,ListasChequeo!$C$3:$J$3,0)-1),"")=0,"",IFERROR(OFFSET(ListasChequeo!$C$3,MATCH($B176&amp;$C$8,ListasChequeo!$P$4:$P$299,0),MATCH(ResumenESTADO!I$11,ListasChequeo!$C$3:$J$3,0)-1),""))</f>
        <v/>
      </c>
      <c r="J176" s="138" t="s">
        <v>217</v>
      </c>
      <c r="K176" s="137" t="str">
        <f ca="1">IF(IFERROR(OFFSET(ListasChequeo!$C$3,MATCH($B176&amp;$C$8,ListasChequeo!$P$4:$P$299,0),MATCH(ResumenESTADO!K$11,ListasChequeo!$C$3:$J$3,0)-1),"")=0,"",IFERROR(OFFSET(ListasChequeo!$C$3,MATCH($B176&amp;$C$8,ListasChequeo!$P$4:$P$299,0),MATCH(ResumenESTADO!K$11,ListasChequeo!$C$3:$J$3,0)-1),""))</f>
        <v/>
      </c>
      <c r="L176" s="63"/>
      <c r="AH176" s="40">
        <v>165</v>
      </c>
    </row>
    <row r="177" spans="2:34" ht="82" customHeight="1">
      <c r="B177" s="130">
        <v>166</v>
      </c>
      <c r="C177" s="139" t="str">
        <f ca="1">IF(IFERROR(OFFSET(ListasChequeo!$C$3,MATCH($B177&amp;$C$8,ListasChequeo!$P$4:$P$299,0),MATCH(ResumenESTADO!C$11,ListasChequeo!$C$3:$J$3,0)-1),"")=0,"",IFERROR(OFFSET(ListasChequeo!$C$3,MATCH($B177&amp;$C$8,ListasChequeo!$P$4:$P$299,0),MATCH(ResumenESTADO!C$11,ListasChequeo!$C$3:$J$3,0)-1),""))</f>
        <v/>
      </c>
      <c r="D177" s="138"/>
      <c r="E177" s="137" t="str">
        <f ca="1">IF(IFERROR(OFFSET(ListasChequeo!$C$3,MATCH($B177&amp;$C$8,ListasChequeo!$P$4:$P$299,0),MATCH(ResumenESTADO!E$11,ListasChequeo!$C$3:$J$3,0)-1),"")=0,"",IFERROR(OFFSET(ListasChequeo!$C$3,MATCH($B177&amp;$C$8,ListasChequeo!$P$4:$P$299,0),MATCH(ResumenESTADO!E$11,ListasChequeo!$C$3:$J$3,0)-1),""))</f>
        <v/>
      </c>
      <c r="F177" s="138" t="s">
        <v>217</v>
      </c>
      <c r="G177" s="137" t="str">
        <f ca="1">IF(IFERROR(OFFSET(ListasChequeo!$C$3,MATCH($B177&amp;$C$8,ListasChequeo!$P$4:$P$299,0),MATCH(ResumenESTADO!G$11,ListasChequeo!$C$3:$J$3,0)-1),"")=0,"",IFERROR(OFFSET(ListasChequeo!$C$3,MATCH($B177&amp;$C$8,ListasChequeo!$P$4:$P$299,0),MATCH(ResumenESTADO!G$11,ListasChequeo!$C$3:$J$3,0)-1),""))</f>
        <v/>
      </c>
      <c r="H177" s="138" t="s">
        <v>217</v>
      </c>
      <c r="I177" s="137" t="str">
        <f ca="1">IF(IFERROR(OFFSET(ListasChequeo!$C$3,MATCH($B177&amp;$C$8,ListasChequeo!$P$4:$P$299,0),MATCH(ResumenESTADO!I$11,ListasChequeo!$C$3:$J$3,0)-1),"")=0,"",IFERROR(OFFSET(ListasChequeo!$C$3,MATCH($B177&amp;$C$8,ListasChequeo!$P$4:$P$299,0),MATCH(ResumenESTADO!I$11,ListasChequeo!$C$3:$J$3,0)-1),""))</f>
        <v/>
      </c>
      <c r="J177" s="138" t="s">
        <v>217</v>
      </c>
      <c r="K177" s="137" t="str">
        <f ca="1">IF(IFERROR(OFFSET(ListasChequeo!$C$3,MATCH($B177&amp;$C$8,ListasChequeo!$P$4:$P$299,0),MATCH(ResumenESTADO!K$11,ListasChequeo!$C$3:$J$3,0)-1),"")=0,"",IFERROR(OFFSET(ListasChequeo!$C$3,MATCH($B177&amp;$C$8,ListasChequeo!$P$4:$P$299,0),MATCH(ResumenESTADO!K$11,ListasChequeo!$C$3:$J$3,0)-1),""))</f>
        <v/>
      </c>
      <c r="L177" s="63"/>
      <c r="AH177" s="40">
        <v>166</v>
      </c>
    </row>
    <row r="178" spans="2:34" ht="82" customHeight="1">
      <c r="B178" s="130">
        <v>167</v>
      </c>
      <c r="C178" s="139" t="str">
        <f ca="1">IF(IFERROR(OFFSET(ListasChequeo!$C$3,MATCH($B178&amp;$C$8,ListasChequeo!$P$4:$P$299,0),MATCH(ResumenESTADO!C$11,ListasChequeo!$C$3:$J$3,0)-1),"")=0,"",IFERROR(OFFSET(ListasChequeo!$C$3,MATCH($B178&amp;$C$8,ListasChequeo!$P$4:$P$299,0),MATCH(ResumenESTADO!C$11,ListasChequeo!$C$3:$J$3,0)-1),""))</f>
        <v/>
      </c>
      <c r="D178" s="138"/>
      <c r="E178" s="137" t="str">
        <f ca="1">IF(IFERROR(OFFSET(ListasChequeo!$C$3,MATCH($B178&amp;$C$8,ListasChequeo!$P$4:$P$299,0),MATCH(ResumenESTADO!E$11,ListasChequeo!$C$3:$J$3,0)-1),"")=0,"",IFERROR(OFFSET(ListasChequeo!$C$3,MATCH($B178&amp;$C$8,ListasChequeo!$P$4:$P$299,0),MATCH(ResumenESTADO!E$11,ListasChequeo!$C$3:$J$3,0)-1),""))</f>
        <v/>
      </c>
      <c r="F178" s="138" t="s">
        <v>217</v>
      </c>
      <c r="G178" s="137" t="str">
        <f ca="1">IF(IFERROR(OFFSET(ListasChequeo!$C$3,MATCH($B178&amp;$C$8,ListasChequeo!$P$4:$P$299,0),MATCH(ResumenESTADO!G$11,ListasChequeo!$C$3:$J$3,0)-1),"")=0,"",IFERROR(OFFSET(ListasChequeo!$C$3,MATCH($B178&amp;$C$8,ListasChequeo!$P$4:$P$299,0),MATCH(ResumenESTADO!G$11,ListasChequeo!$C$3:$J$3,0)-1),""))</f>
        <v/>
      </c>
      <c r="H178" s="138" t="s">
        <v>217</v>
      </c>
      <c r="I178" s="137" t="str">
        <f ca="1">IF(IFERROR(OFFSET(ListasChequeo!$C$3,MATCH($B178&amp;$C$8,ListasChequeo!$P$4:$P$299,0),MATCH(ResumenESTADO!I$11,ListasChequeo!$C$3:$J$3,0)-1),"")=0,"",IFERROR(OFFSET(ListasChequeo!$C$3,MATCH($B178&amp;$C$8,ListasChequeo!$P$4:$P$299,0),MATCH(ResumenESTADO!I$11,ListasChequeo!$C$3:$J$3,0)-1),""))</f>
        <v/>
      </c>
      <c r="J178" s="138" t="s">
        <v>217</v>
      </c>
      <c r="K178" s="137" t="str">
        <f ca="1">IF(IFERROR(OFFSET(ListasChequeo!$C$3,MATCH($B178&amp;$C$8,ListasChequeo!$P$4:$P$299,0),MATCH(ResumenESTADO!K$11,ListasChequeo!$C$3:$J$3,0)-1),"")=0,"",IFERROR(OFFSET(ListasChequeo!$C$3,MATCH($B178&amp;$C$8,ListasChequeo!$P$4:$P$299,0),MATCH(ResumenESTADO!K$11,ListasChequeo!$C$3:$J$3,0)-1),""))</f>
        <v/>
      </c>
      <c r="L178" s="63"/>
      <c r="AH178" s="40">
        <v>167</v>
      </c>
    </row>
    <row r="179" spans="2:34" ht="82" customHeight="1">
      <c r="B179" s="130">
        <v>168</v>
      </c>
      <c r="C179" s="139" t="str">
        <f ca="1">IF(IFERROR(OFFSET(ListasChequeo!$C$3,MATCH($B179&amp;$C$8,ListasChequeo!$P$4:$P$299,0),MATCH(ResumenESTADO!C$11,ListasChequeo!$C$3:$J$3,0)-1),"")=0,"",IFERROR(OFFSET(ListasChequeo!$C$3,MATCH($B179&amp;$C$8,ListasChequeo!$P$4:$P$299,0),MATCH(ResumenESTADO!C$11,ListasChequeo!$C$3:$J$3,0)-1),""))</f>
        <v/>
      </c>
      <c r="D179" s="138"/>
      <c r="E179" s="137" t="str">
        <f ca="1">IF(IFERROR(OFFSET(ListasChequeo!$C$3,MATCH($B179&amp;$C$8,ListasChequeo!$P$4:$P$299,0),MATCH(ResumenESTADO!E$11,ListasChequeo!$C$3:$J$3,0)-1),"")=0,"",IFERROR(OFFSET(ListasChequeo!$C$3,MATCH($B179&amp;$C$8,ListasChequeo!$P$4:$P$299,0),MATCH(ResumenESTADO!E$11,ListasChequeo!$C$3:$J$3,0)-1),""))</f>
        <v/>
      </c>
      <c r="F179" s="138" t="s">
        <v>217</v>
      </c>
      <c r="G179" s="137" t="str">
        <f ca="1">IF(IFERROR(OFFSET(ListasChequeo!$C$3,MATCH($B179&amp;$C$8,ListasChequeo!$P$4:$P$299,0),MATCH(ResumenESTADO!G$11,ListasChequeo!$C$3:$J$3,0)-1),"")=0,"",IFERROR(OFFSET(ListasChequeo!$C$3,MATCH($B179&amp;$C$8,ListasChequeo!$P$4:$P$299,0),MATCH(ResumenESTADO!G$11,ListasChequeo!$C$3:$J$3,0)-1),""))</f>
        <v/>
      </c>
      <c r="H179" s="138" t="s">
        <v>217</v>
      </c>
      <c r="I179" s="137" t="str">
        <f ca="1">IF(IFERROR(OFFSET(ListasChequeo!$C$3,MATCH($B179&amp;$C$8,ListasChequeo!$P$4:$P$299,0),MATCH(ResumenESTADO!I$11,ListasChequeo!$C$3:$J$3,0)-1),"")=0,"",IFERROR(OFFSET(ListasChequeo!$C$3,MATCH($B179&amp;$C$8,ListasChequeo!$P$4:$P$299,0),MATCH(ResumenESTADO!I$11,ListasChequeo!$C$3:$J$3,0)-1),""))</f>
        <v/>
      </c>
      <c r="J179" s="138" t="s">
        <v>217</v>
      </c>
      <c r="K179" s="137" t="str">
        <f ca="1">IF(IFERROR(OFFSET(ListasChequeo!$C$3,MATCH($B179&amp;$C$8,ListasChequeo!$P$4:$P$299,0),MATCH(ResumenESTADO!K$11,ListasChequeo!$C$3:$J$3,0)-1),"")=0,"",IFERROR(OFFSET(ListasChequeo!$C$3,MATCH($B179&amp;$C$8,ListasChequeo!$P$4:$P$299,0),MATCH(ResumenESTADO!K$11,ListasChequeo!$C$3:$J$3,0)-1),""))</f>
        <v/>
      </c>
      <c r="L179" s="63"/>
      <c r="AH179" s="40">
        <v>168</v>
      </c>
    </row>
    <row r="180" spans="2:34" ht="82" customHeight="1">
      <c r="B180" s="130">
        <v>169</v>
      </c>
      <c r="C180" s="139" t="str">
        <f ca="1">IF(IFERROR(OFFSET(ListasChequeo!$C$3,MATCH($B180&amp;$C$8,ListasChequeo!$P$4:$P$299,0),MATCH(ResumenESTADO!C$11,ListasChequeo!$C$3:$J$3,0)-1),"")=0,"",IFERROR(OFFSET(ListasChequeo!$C$3,MATCH($B180&amp;$C$8,ListasChequeo!$P$4:$P$299,0),MATCH(ResumenESTADO!C$11,ListasChequeo!$C$3:$J$3,0)-1),""))</f>
        <v/>
      </c>
      <c r="D180" s="138"/>
      <c r="E180" s="137" t="str">
        <f ca="1">IF(IFERROR(OFFSET(ListasChequeo!$C$3,MATCH($B180&amp;$C$8,ListasChequeo!$P$4:$P$299,0),MATCH(ResumenESTADO!E$11,ListasChequeo!$C$3:$J$3,0)-1),"")=0,"",IFERROR(OFFSET(ListasChequeo!$C$3,MATCH($B180&amp;$C$8,ListasChequeo!$P$4:$P$299,0),MATCH(ResumenESTADO!E$11,ListasChequeo!$C$3:$J$3,0)-1),""))</f>
        <v/>
      </c>
      <c r="F180" s="138" t="s">
        <v>217</v>
      </c>
      <c r="G180" s="137" t="str">
        <f ca="1">IF(IFERROR(OFFSET(ListasChequeo!$C$3,MATCH($B180&amp;$C$8,ListasChequeo!$P$4:$P$299,0),MATCH(ResumenESTADO!G$11,ListasChequeo!$C$3:$J$3,0)-1),"")=0,"",IFERROR(OFFSET(ListasChequeo!$C$3,MATCH($B180&amp;$C$8,ListasChequeo!$P$4:$P$299,0),MATCH(ResumenESTADO!G$11,ListasChequeo!$C$3:$J$3,0)-1),""))</f>
        <v/>
      </c>
      <c r="H180" s="138" t="s">
        <v>217</v>
      </c>
      <c r="I180" s="137" t="str">
        <f ca="1">IF(IFERROR(OFFSET(ListasChequeo!$C$3,MATCH($B180&amp;$C$8,ListasChequeo!$P$4:$P$299,0),MATCH(ResumenESTADO!I$11,ListasChequeo!$C$3:$J$3,0)-1),"")=0,"",IFERROR(OFFSET(ListasChequeo!$C$3,MATCH($B180&amp;$C$8,ListasChequeo!$P$4:$P$299,0),MATCH(ResumenESTADO!I$11,ListasChequeo!$C$3:$J$3,0)-1),""))</f>
        <v/>
      </c>
      <c r="J180" s="138" t="s">
        <v>217</v>
      </c>
      <c r="K180" s="137" t="str">
        <f ca="1">IF(IFERROR(OFFSET(ListasChequeo!$C$3,MATCH($B180&amp;$C$8,ListasChequeo!$P$4:$P$299,0),MATCH(ResumenESTADO!K$11,ListasChequeo!$C$3:$J$3,0)-1),"")=0,"",IFERROR(OFFSET(ListasChequeo!$C$3,MATCH($B180&amp;$C$8,ListasChequeo!$P$4:$P$299,0),MATCH(ResumenESTADO!K$11,ListasChequeo!$C$3:$J$3,0)-1),""))</f>
        <v/>
      </c>
      <c r="L180" s="63"/>
      <c r="AH180" s="40">
        <v>169</v>
      </c>
    </row>
    <row r="181" spans="2:34" ht="82" customHeight="1">
      <c r="B181" s="130">
        <v>170</v>
      </c>
      <c r="C181" s="139" t="str">
        <f ca="1">IF(IFERROR(OFFSET(ListasChequeo!$C$3,MATCH($B181&amp;$C$8,ListasChequeo!$P$4:$P$299,0),MATCH(ResumenESTADO!C$11,ListasChequeo!$C$3:$J$3,0)-1),"")=0,"",IFERROR(OFFSET(ListasChequeo!$C$3,MATCH($B181&amp;$C$8,ListasChequeo!$P$4:$P$299,0),MATCH(ResumenESTADO!C$11,ListasChequeo!$C$3:$J$3,0)-1),""))</f>
        <v/>
      </c>
      <c r="D181" s="138"/>
      <c r="E181" s="137" t="str">
        <f ca="1">IF(IFERROR(OFFSET(ListasChequeo!$C$3,MATCH($B181&amp;$C$8,ListasChequeo!$P$4:$P$299,0),MATCH(ResumenESTADO!E$11,ListasChequeo!$C$3:$J$3,0)-1),"")=0,"",IFERROR(OFFSET(ListasChequeo!$C$3,MATCH($B181&amp;$C$8,ListasChequeo!$P$4:$P$299,0),MATCH(ResumenESTADO!E$11,ListasChequeo!$C$3:$J$3,0)-1),""))</f>
        <v/>
      </c>
      <c r="F181" s="138" t="s">
        <v>217</v>
      </c>
      <c r="G181" s="137" t="str">
        <f ca="1">IF(IFERROR(OFFSET(ListasChequeo!$C$3,MATCH($B181&amp;$C$8,ListasChequeo!$P$4:$P$299,0),MATCH(ResumenESTADO!G$11,ListasChequeo!$C$3:$J$3,0)-1),"")=0,"",IFERROR(OFFSET(ListasChequeo!$C$3,MATCH($B181&amp;$C$8,ListasChequeo!$P$4:$P$299,0),MATCH(ResumenESTADO!G$11,ListasChequeo!$C$3:$J$3,0)-1),""))</f>
        <v/>
      </c>
      <c r="H181" s="138" t="s">
        <v>217</v>
      </c>
      <c r="I181" s="137" t="str">
        <f ca="1">IF(IFERROR(OFFSET(ListasChequeo!$C$3,MATCH($B181&amp;$C$8,ListasChequeo!$P$4:$P$299,0),MATCH(ResumenESTADO!I$11,ListasChequeo!$C$3:$J$3,0)-1),"")=0,"",IFERROR(OFFSET(ListasChequeo!$C$3,MATCH($B181&amp;$C$8,ListasChequeo!$P$4:$P$299,0),MATCH(ResumenESTADO!I$11,ListasChequeo!$C$3:$J$3,0)-1),""))</f>
        <v/>
      </c>
      <c r="J181" s="138" t="s">
        <v>217</v>
      </c>
      <c r="K181" s="137" t="str">
        <f ca="1">IF(IFERROR(OFFSET(ListasChequeo!$C$3,MATCH($B181&amp;$C$8,ListasChequeo!$P$4:$P$299,0),MATCH(ResumenESTADO!K$11,ListasChequeo!$C$3:$J$3,0)-1),"")=0,"",IFERROR(OFFSET(ListasChequeo!$C$3,MATCH($B181&amp;$C$8,ListasChequeo!$P$4:$P$299,0),MATCH(ResumenESTADO!K$11,ListasChequeo!$C$3:$J$3,0)-1),""))</f>
        <v/>
      </c>
      <c r="L181" s="63"/>
      <c r="AH181" s="40">
        <v>170</v>
      </c>
    </row>
    <row r="182" spans="2:34" ht="82" customHeight="1">
      <c r="B182" s="130">
        <v>171</v>
      </c>
      <c r="C182" s="139" t="str">
        <f ca="1">IF(IFERROR(OFFSET(ListasChequeo!$C$3,MATCH($B182&amp;$C$8,ListasChequeo!$P$4:$P$299,0),MATCH(ResumenESTADO!C$11,ListasChequeo!$C$3:$J$3,0)-1),"")=0,"",IFERROR(OFFSET(ListasChequeo!$C$3,MATCH($B182&amp;$C$8,ListasChequeo!$P$4:$P$299,0),MATCH(ResumenESTADO!C$11,ListasChequeo!$C$3:$J$3,0)-1),""))</f>
        <v/>
      </c>
      <c r="D182" s="138"/>
      <c r="E182" s="137" t="str">
        <f ca="1">IF(IFERROR(OFFSET(ListasChequeo!$C$3,MATCH($B182&amp;$C$8,ListasChequeo!$P$4:$P$299,0),MATCH(ResumenESTADO!E$11,ListasChequeo!$C$3:$J$3,0)-1),"")=0,"",IFERROR(OFFSET(ListasChequeo!$C$3,MATCH($B182&amp;$C$8,ListasChequeo!$P$4:$P$299,0),MATCH(ResumenESTADO!E$11,ListasChequeo!$C$3:$J$3,0)-1),""))</f>
        <v/>
      </c>
      <c r="F182" s="138" t="s">
        <v>217</v>
      </c>
      <c r="G182" s="137" t="str">
        <f ca="1">IF(IFERROR(OFFSET(ListasChequeo!$C$3,MATCH($B182&amp;$C$8,ListasChequeo!$P$4:$P$299,0),MATCH(ResumenESTADO!G$11,ListasChequeo!$C$3:$J$3,0)-1),"")=0,"",IFERROR(OFFSET(ListasChequeo!$C$3,MATCH($B182&amp;$C$8,ListasChequeo!$P$4:$P$299,0),MATCH(ResumenESTADO!G$11,ListasChequeo!$C$3:$J$3,0)-1),""))</f>
        <v/>
      </c>
      <c r="H182" s="138" t="s">
        <v>217</v>
      </c>
      <c r="I182" s="137" t="str">
        <f ca="1">IF(IFERROR(OFFSET(ListasChequeo!$C$3,MATCH($B182&amp;$C$8,ListasChequeo!$P$4:$P$299,0),MATCH(ResumenESTADO!I$11,ListasChequeo!$C$3:$J$3,0)-1),"")=0,"",IFERROR(OFFSET(ListasChequeo!$C$3,MATCH($B182&amp;$C$8,ListasChequeo!$P$4:$P$299,0),MATCH(ResumenESTADO!I$11,ListasChequeo!$C$3:$J$3,0)-1),""))</f>
        <v/>
      </c>
      <c r="J182" s="138" t="s">
        <v>217</v>
      </c>
      <c r="K182" s="137" t="str">
        <f ca="1">IF(IFERROR(OFFSET(ListasChequeo!$C$3,MATCH($B182&amp;$C$8,ListasChequeo!$P$4:$P$299,0),MATCH(ResumenESTADO!K$11,ListasChequeo!$C$3:$J$3,0)-1),"")=0,"",IFERROR(OFFSET(ListasChequeo!$C$3,MATCH($B182&amp;$C$8,ListasChequeo!$P$4:$P$299,0),MATCH(ResumenESTADO!K$11,ListasChequeo!$C$3:$J$3,0)-1),""))</f>
        <v/>
      </c>
      <c r="L182" s="63"/>
      <c r="AH182" s="40">
        <v>171</v>
      </c>
    </row>
    <row r="183" spans="2:34" ht="82" customHeight="1">
      <c r="B183" s="130">
        <v>172</v>
      </c>
      <c r="C183" s="139" t="str">
        <f ca="1">IF(IFERROR(OFFSET(ListasChequeo!$C$3,MATCH($B183&amp;$C$8,ListasChequeo!$P$4:$P$299,0),MATCH(ResumenESTADO!C$11,ListasChequeo!$C$3:$J$3,0)-1),"")=0,"",IFERROR(OFFSET(ListasChequeo!$C$3,MATCH($B183&amp;$C$8,ListasChequeo!$P$4:$P$299,0),MATCH(ResumenESTADO!C$11,ListasChequeo!$C$3:$J$3,0)-1),""))</f>
        <v/>
      </c>
      <c r="D183" s="138"/>
      <c r="E183" s="137" t="str">
        <f ca="1">IF(IFERROR(OFFSET(ListasChequeo!$C$3,MATCH($B183&amp;$C$8,ListasChequeo!$P$4:$P$299,0),MATCH(ResumenESTADO!E$11,ListasChequeo!$C$3:$J$3,0)-1),"")=0,"",IFERROR(OFFSET(ListasChequeo!$C$3,MATCH($B183&amp;$C$8,ListasChequeo!$P$4:$P$299,0),MATCH(ResumenESTADO!E$11,ListasChequeo!$C$3:$J$3,0)-1),""))</f>
        <v/>
      </c>
      <c r="F183" s="138" t="s">
        <v>217</v>
      </c>
      <c r="G183" s="137" t="str">
        <f ca="1">IF(IFERROR(OFFSET(ListasChequeo!$C$3,MATCH($B183&amp;$C$8,ListasChequeo!$P$4:$P$299,0),MATCH(ResumenESTADO!G$11,ListasChequeo!$C$3:$J$3,0)-1),"")=0,"",IFERROR(OFFSET(ListasChequeo!$C$3,MATCH($B183&amp;$C$8,ListasChequeo!$P$4:$P$299,0),MATCH(ResumenESTADO!G$11,ListasChequeo!$C$3:$J$3,0)-1),""))</f>
        <v/>
      </c>
      <c r="H183" s="138" t="s">
        <v>217</v>
      </c>
      <c r="I183" s="137" t="str">
        <f ca="1">IF(IFERROR(OFFSET(ListasChequeo!$C$3,MATCH($B183&amp;$C$8,ListasChequeo!$P$4:$P$299,0),MATCH(ResumenESTADO!I$11,ListasChequeo!$C$3:$J$3,0)-1),"")=0,"",IFERROR(OFFSET(ListasChequeo!$C$3,MATCH($B183&amp;$C$8,ListasChequeo!$P$4:$P$299,0),MATCH(ResumenESTADO!I$11,ListasChequeo!$C$3:$J$3,0)-1),""))</f>
        <v/>
      </c>
      <c r="J183" s="138" t="s">
        <v>217</v>
      </c>
      <c r="K183" s="137" t="str">
        <f ca="1">IF(IFERROR(OFFSET(ListasChequeo!$C$3,MATCH($B183&amp;$C$8,ListasChequeo!$P$4:$P$299,0),MATCH(ResumenESTADO!K$11,ListasChequeo!$C$3:$J$3,0)-1),"")=0,"",IFERROR(OFFSET(ListasChequeo!$C$3,MATCH($B183&amp;$C$8,ListasChequeo!$P$4:$P$299,0),MATCH(ResumenESTADO!K$11,ListasChequeo!$C$3:$J$3,0)-1),""))</f>
        <v/>
      </c>
      <c r="L183" s="63"/>
      <c r="AH183" s="40">
        <v>172</v>
      </c>
    </row>
    <row r="184" spans="2:34" ht="82" customHeight="1">
      <c r="B184" s="130">
        <v>173</v>
      </c>
      <c r="C184" s="139" t="str">
        <f ca="1">IF(IFERROR(OFFSET(ListasChequeo!$C$3,MATCH($B184&amp;$C$8,ListasChequeo!$P$4:$P$299,0),MATCH(ResumenESTADO!C$11,ListasChequeo!$C$3:$J$3,0)-1),"")=0,"",IFERROR(OFFSET(ListasChequeo!$C$3,MATCH($B184&amp;$C$8,ListasChequeo!$P$4:$P$299,0),MATCH(ResumenESTADO!C$11,ListasChequeo!$C$3:$J$3,0)-1),""))</f>
        <v/>
      </c>
      <c r="D184" s="138"/>
      <c r="E184" s="137" t="str">
        <f ca="1">IF(IFERROR(OFFSET(ListasChequeo!$C$3,MATCH($B184&amp;$C$8,ListasChequeo!$P$4:$P$299,0),MATCH(ResumenESTADO!E$11,ListasChequeo!$C$3:$J$3,0)-1),"")=0,"",IFERROR(OFFSET(ListasChequeo!$C$3,MATCH($B184&amp;$C$8,ListasChequeo!$P$4:$P$299,0),MATCH(ResumenESTADO!E$11,ListasChequeo!$C$3:$J$3,0)-1),""))</f>
        <v/>
      </c>
      <c r="F184" s="138" t="s">
        <v>217</v>
      </c>
      <c r="G184" s="137" t="str">
        <f ca="1">IF(IFERROR(OFFSET(ListasChequeo!$C$3,MATCH($B184&amp;$C$8,ListasChequeo!$P$4:$P$299,0),MATCH(ResumenESTADO!G$11,ListasChequeo!$C$3:$J$3,0)-1),"")=0,"",IFERROR(OFFSET(ListasChequeo!$C$3,MATCH($B184&amp;$C$8,ListasChequeo!$P$4:$P$299,0),MATCH(ResumenESTADO!G$11,ListasChequeo!$C$3:$J$3,0)-1),""))</f>
        <v/>
      </c>
      <c r="H184" s="138" t="s">
        <v>217</v>
      </c>
      <c r="I184" s="137" t="str">
        <f ca="1">IF(IFERROR(OFFSET(ListasChequeo!$C$3,MATCH($B184&amp;$C$8,ListasChequeo!$P$4:$P$299,0),MATCH(ResumenESTADO!I$11,ListasChequeo!$C$3:$J$3,0)-1),"")=0,"",IFERROR(OFFSET(ListasChequeo!$C$3,MATCH($B184&amp;$C$8,ListasChequeo!$P$4:$P$299,0),MATCH(ResumenESTADO!I$11,ListasChequeo!$C$3:$J$3,0)-1),""))</f>
        <v/>
      </c>
      <c r="J184" s="138" t="s">
        <v>217</v>
      </c>
      <c r="K184" s="137" t="str">
        <f ca="1">IF(IFERROR(OFFSET(ListasChequeo!$C$3,MATCH($B184&amp;$C$8,ListasChequeo!$P$4:$P$299,0),MATCH(ResumenESTADO!K$11,ListasChequeo!$C$3:$J$3,0)-1),"")=0,"",IFERROR(OFFSET(ListasChequeo!$C$3,MATCH($B184&amp;$C$8,ListasChequeo!$P$4:$P$299,0),MATCH(ResumenESTADO!K$11,ListasChequeo!$C$3:$J$3,0)-1),""))</f>
        <v/>
      </c>
      <c r="L184" s="63"/>
      <c r="AH184" s="40">
        <v>173</v>
      </c>
    </row>
    <row r="185" spans="2:34" ht="82" customHeight="1">
      <c r="B185" s="130">
        <v>174</v>
      </c>
      <c r="C185" s="139" t="str">
        <f ca="1">IF(IFERROR(OFFSET(ListasChequeo!$C$3,MATCH($B185&amp;$C$8,ListasChequeo!$P$4:$P$299,0),MATCH(ResumenESTADO!C$11,ListasChequeo!$C$3:$J$3,0)-1),"")=0,"",IFERROR(OFFSET(ListasChequeo!$C$3,MATCH($B185&amp;$C$8,ListasChequeo!$P$4:$P$299,0),MATCH(ResumenESTADO!C$11,ListasChequeo!$C$3:$J$3,0)-1),""))</f>
        <v/>
      </c>
      <c r="D185" s="138"/>
      <c r="E185" s="137" t="str">
        <f ca="1">IF(IFERROR(OFFSET(ListasChequeo!$C$3,MATCH($B185&amp;$C$8,ListasChequeo!$P$4:$P$299,0),MATCH(ResumenESTADO!E$11,ListasChequeo!$C$3:$J$3,0)-1),"")=0,"",IFERROR(OFFSET(ListasChequeo!$C$3,MATCH($B185&amp;$C$8,ListasChequeo!$P$4:$P$299,0),MATCH(ResumenESTADO!E$11,ListasChequeo!$C$3:$J$3,0)-1),""))</f>
        <v/>
      </c>
      <c r="F185" s="138" t="s">
        <v>217</v>
      </c>
      <c r="G185" s="137" t="str">
        <f ca="1">IF(IFERROR(OFFSET(ListasChequeo!$C$3,MATCH($B185&amp;$C$8,ListasChequeo!$P$4:$P$299,0),MATCH(ResumenESTADO!G$11,ListasChequeo!$C$3:$J$3,0)-1),"")=0,"",IFERROR(OFFSET(ListasChequeo!$C$3,MATCH($B185&amp;$C$8,ListasChequeo!$P$4:$P$299,0),MATCH(ResumenESTADO!G$11,ListasChequeo!$C$3:$J$3,0)-1),""))</f>
        <v/>
      </c>
      <c r="H185" s="138" t="s">
        <v>217</v>
      </c>
      <c r="I185" s="137" t="str">
        <f ca="1">IF(IFERROR(OFFSET(ListasChequeo!$C$3,MATCH($B185&amp;$C$8,ListasChequeo!$P$4:$P$299,0),MATCH(ResumenESTADO!I$11,ListasChequeo!$C$3:$J$3,0)-1),"")=0,"",IFERROR(OFFSET(ListasChequeo!$C$3,MATCH($B185&amp;$C$8,ListasChequeo!$P$4:$P$299,0),MATCH(ResumenESTADO!I$11,ListasChequeo!$C$3:$J$3,0)-1),""))</f>
        <v/>
      </c>
      <c r="J185" s="138" t="s">
        <v>217</v>
      </c>
      <c r="K185" s="137" t="str">
        <f ca="1">IF(IFERROR(OFFSET(ListasChequeo!$C$3,MATCH($B185&amp;$C$8,ListasChequeo!$P$4:$P$299,0),MATCH(ResumenESTADO!K$11,ListasChequeo!$C$3:$J$3,0)-1),"")=0,"",IFERROR(OFFSET(ListasChequeo!$C$3,MATCH($B185&amp;$C$8,ListasChequeo!$P$4:$P$299,0),MATCH(ResumenESTADO!K$11,ListasChequeo!$C$3:$J$3,0)-1),""))</f>
        <v/>
      </c>
      <c r="L185" s="63"/>
      <c r="AH185" s="40">
        <v>174</v>
      </c>
    </row>
    <row r="186" spans="2:34" ht="82" customHeight="1">
      <c r="B186" s="130">
        <v>175</v>
      </c>
      <c r="C186" s="139" t="str">
        <f ca="1">IF(IFERROR(OFFSET(ListasChequeo!$C$3,MATCH($B186&amp;$C$8,ListasChequeo!$P$4:$P$299,0),MATCH(ResumenESTADO!C$11,ListasChequeo!$C$3:$J$3,0)-1),"")=0,"",IFERROR(OFFSET(ListasChequeo!$C$3,MATCH($B186&amp;$C$8,ListasChequeo!$P$4:$P$299,0),MATCH(ResumenESTADO!C$11,ListasChequeo!$C$3:$J$3,0)-1),""))</f>
        <v/>
      </c>
      <c r="D186" s="138"/>
      <c r="E186" s="137" t="str">
        <f ca="1">IF(IFERROR(OFFSET(ListasChequeo!$C$3,MATCH($B186&amp;$C$8,ListasChequeo!$P$4:$P$299,0),MATCH(ResumenESTADO!E$11,ListasChequeo!$C$3:$J$3,0)-1),"")=0,"",IFERROR(OFFSET(ListasChequeo!$C$3,MATCH($B186&amp;$C$8,ListasChequeo!$P$4:$P$299,0),MATCH(ResumenESTADO!E$11,ListasChequeo!$C$3:$J$3,0)-1),""))</f>
        <v/>
      </c>
      <c r="F186" s="138" t="s">
        <v>217</v>
      </c>
      <c r="G186" s="137" t="str">
        <f ca="1">IF(IFERROR(OFFSET(ListasChequeo!$C$3,MATCH($B186&amp;$C$8,ListasChequeo!$P$4:$P$299,0),MATCH(ResumenESTADO!G$11,ListasChequeo!$C$3:$J$3,0)-1),"")=0,"",IFERROR(OFFSET(ListasChequeo!$C$3,MATCH($B186&amp;$C$8,ListasChequeo!$P$4:$P$299,0),MATCH(ResumenESTADO!G$11,ListasChequeo!$C$3:$J$3,0)-1),""))</f>
        <v/>
      </c>
      <c r="H186" s="138" t="s">
        <v>217</v>
      </c>
      <c r="I186" s="137" t="str">
        <f ca="1">IF(IFERROR(OFFSET(ListasChequeo!$C$3,MATCH($B186&amp;$C$8,ListasChequeo!$P$4:$P$299,0),MATCH(ResumenESTADO!I$11,ListasChequeo!$C$3:$J$3,0)-1),"")=0,"",IFERROR(OFFSET(ListasChequeo!$C$3,MATCH($B186&amp;$C$8,ListasChequeo!$P$4:$P$299,0),MATCH(ResumenESTADO!I$11,ListasChequeo!$C$3:$J$3,0)-1),""))</f>
        <v/>
      </c>
      <c r="J186" s="138" t="s">
        <v>217</v>
      </c>
      <c r="K186" s="137" t="str">
        <f ca="1">IF(IFERROR(OFFSET(ListasChequeo!$C$3,MATCH($B186&amp;$C$8,ListasChequeo!$P$4:$P$299,0),MATCH(ResumenESTADO!K$11,ListasChequeo!$C$3:$J$3,0)-1),"")=0,"",IFERROR(OFFSET(ListasChequeo!$C$3,MATCH($B186&amp;$C$8,ListasChequeo!$P$4:$P$299,0),MATCH(ResumenESTADO!K$11,ListasChequeo!$C$3:$J$3,0)-1),""))</f>
        <v/>
      </c>
      <c r="L186" s="63"/>
      <c r="AH186" s="40">
        <v>175</v>
      </c>
    </row>
    <row r="187" spans="2:34" ht="82" customHeight="1">
      <c r="B187" s="130">
        <v>176</v>
      </c>
      <c r="C187" s="139" t="str">
        <f ca="1">IF(IFERROR(OFFSET(ListasChequeo!$C$3,MATCH($B187&amp;$C$8,ListasChequeo!$P$4:$P$299,0),MATCH(ResumenESTADO!C$11,ListasChequeo!$C$3:$J$3,0)-1),"")=0,"",IFERROR(OFFSET(ListasChequeo!$C$3,MATCH($B187&amp;$C$8,ListasChequeo!$P$4:$P$299,0),MATCH(ResumenESTADO!C$11,ListasChequeo!$C$3:$J$3,0)-1),""))</f>
        <v/>
      </c>
      <c r="D187" s="138"/>
      <c r="E187" s="137" t="str">
        <f ca="1">IF(IFERROR(OFFSET(ListasChequeo!$C$3,MATCH($B187&amp;$C$8,ListasChequeo!$P$4:$P$299,0),MATCH(ResumenESTADO!E$11,ListasChequeo!$C$3:$J$3,0)-1),"")=0,"",IFERROR(OFFSET(ListasChequeo!$C$3,MATCH($B187&amp;$C$8,ListasChequeo!$P$4:$P$299,0),MATCH(ResumenESTADO!E$11,ListasChequeo!$C$3:$J$3,0)-1),""))</f>
        <v/>
      </c>
      <c r="F187" s="138" t="s">
        <v>217</v>
      </c>
      <c r="G187" s="137" t="str">
        <f ca="1">IF(IFERROR(OFFSET(ListasChequeo!$C$3,MATCH($B187&amp;$C$8,ListasChequeo!$P$4:$P$299,0),MATCH(ResumenESTADO!G$11,ListasChequeo!$C$3:$J$3,0)-1),"")=0,"",IFERROR(OFFSET(ListasChequeo!$C$3,MATCH($B187&amp;$C$8,ListasChequeo!$P$4:$P$299,0),MATCH(ResumenESTADO!G$11,ListasChequeo!$C$3:$J$3,0)-1),""))</f>
        <v/>
      </c>
      <c r="H187" s="138" t="s">
        <v>217</v>
      </c>
      <c r="I187" s="137" t="str">
        <f ca="1">IF(IFERROR(OFFSET(ListasChequeo!$C$3,MATCH($B187&amp;$C$8,ListasChequeo!$P$4:$P$299,0),MATCH(ResumenESTADO!I$11,ListasChequeo!$C$3:$J$3,0)-1),"")=0,"",IFERROR(OFFSET(ListasChequeo!$C$3,MATCH($B187&amp;$C$8,ListasChequeo!$P$4:$P$299,0),MATCH(ResumenESTADO!I$11,ListasChequeo!$C$3:$J$3,0)-1),""))</f>
        <v/>
      </c>
      <c r="J187" s="138" t="s">
        <v>217</v>
      </c>
      <c r="K187" s="137" t="str">
        <f ca="1">IF(IFERROR(OFFSET(ListasChequeo!$C$3,MATCH($B187&amp;$C$8,ListasChequeo!$P$4:$P$299,0),MATCH(ResumenESTADO!K$11,ListasChequeo!$C$3:$J$3,0)-1),"")=0,"",IFERROR(OFFSET(ListasChequeo!$C$3,MATCH($B187&amp;$C$8,ListasChequeo!$P$4:$P$299,0),MATCH(ResumenESTADO!K$11,ListasChequeo!$C$3:$J$3,0)-1),""))</f>
        <v/>
      </c>
      <c r="L187" s="63"/>
      <c r="AH187" s="40">
        <v>176</v>
      </c>
    </row>
    <row r="188" spans="2:34" ht="82" customHeight="1">
      <c r="B188" s="130">
        <v>177</v>
      </c>
      <c r="C188" s="139" t="str">
        <f ca="1">IF(IFERROR(OFFSET(ListasChequeo!$C$3,MATCH($B188&amp;$C$8,ListasChequeo!$P$4:$P$299,0),MATCH(ResumenESTADO!C$11,ListasChequeo!$C$3:$J$3,0)-1),"")=0,"",IFERROR(OFFSET(ListasChequeo!$C$3,MATCH($B188&amp;$C$8,ListasChequeo!$P$4:$P$299,0),MATCH(ResumenESTADO!C$11,ListasChequeo!$C$3:$J$3,0)-1),""))</f>
        <v/>
      </c>
      <c r="D188" s="138"/>
      <c r="E188" s="137" t="str">
        <f ca="1">IF(IFERROR(OFFSET(ListasChequeo!$C$3,MATCH($B188&amp;$C$8,ListasChequeo!$P$4:$P$299,0),MATCH(ResumenESTADO!E$11,ListasChequeo!$C$3:$J$3,0)-1),"")=0,"",IFERROR(OFFSET(ListasChequeo!$C$3,MATCH($B188&amp;$C$8,ListasChequeo!$P$4:$P$299,0),MATCH(ResumenESTADO!E$11,ListasChequeo!$C$3:$J$3,0)-1),""))</f>
        <v/>
      </c>
      <c r="F188" s="138" t="s">
        <v>217</v>
      </c>
      <c r="G188" s="137" t="str">
        <f ca="1">IF(IFERROR(OFFSET(ListasChequeo!$C$3,MATCH($B188&amp;$C$8,ListasChequeo!$P$4:$P$299,0),MATCH(ResumenESTADO!G$11,ListasChequeo!$C$3:$J$3,0)-1),"")=0,"",IFERROR(OFFSET(ListasChequeo!$C$3,MATCH($B188&amp;$C$8,ListasChequeo!$P$4:$P$299,0),MATCH(ResumenESTADO!G$11,ListasChequeo!$C$3:$J$3,0)-1),""))</f>
        <v/>
      </c>
      <c r="H188" s="138" t="s">
        <v>217</v>
      </c>
      <c r="I188" s="137" t="str">
        <f ca="1">IF(IFERROR(OFFSET(ListasChequeo!$C$3,MATCH($B188&amp;$C$8,ListasChequeo!$P$4:$P$299,0),MATCH(ResumenESTADO!I$11,ListasChequeo!$C$3:$J$3,0)-1),"")=0,"",IFERROR(OFFSET(ListasChequeo!$C$3,MATCH($B188&amp;$C$8,ListasChequeo!$P$4:$P$299,0),MATCH(ResumenESTADO!I$11,ListasChequeo!$C$3:$J$3,0)-1),""))</f>
        <v/>
      </c>
      <c r="J188" s="138" t="s">
        <v>217</v>
      </c>
      <c r="K188" s="137" t="str">
        <f ca="1">IF(IFERROR(OFFSET(ListasChequeo!$C$3,MATCH($B188&amp;$C$8,ListasChequeo!$P$4:$P$299,0),MATCH(ResumenESTADO!K$11,ListasChequeo!$C$3:$J$3,0)-1),"")=0,"",IFERROR(OFFSET(ListasChequeo!$C$3,MATCH($B188&amp;$C$8,ListasChequeo!$P$4:$P$299,0),MATCH(ResumenESTADO!K$11,ListasChequeo!$C$3:$J$3,0)-1),""))</f>
        <v/>
      </c>
      <c r="L188" s="63"/>
      <c r="AH188" s="40">
        <v>177</v>
      </c>
    </row>
    <row r="189" spans="2:34" ht="82" customHeight="1">
      <c r="B189" s="130">
        <v>178</v>
      </c>
      <c r="C189" s="139" t="str">
        <f ca="1">IF(IFERROR(OFFSET(ListasChequeo!$C$3,MATCH($B189&amp;$C$8,ListasChequeo!$P$4:$P$299,0),MATCH(ResumenESTADO!C$11,ListasChequeo!$C$3:$J$3,0)-1),"")=0,"",IFERROR(OFFSET(ListasChequeo!$C$3,MATCH($B189&amp;$C$8,ListasChequeo!$P$4:$P$299,0),MATCH(ResumenESTADO!C$11,ListasChequeo!$C$3:$J$3,0)-1),""))</f>
        <v/>
      </c>
      <c r="D189" s="138"/>
      <c r="E189" s="137" t="str">
        <f ca="1">IF(IFERROR(OFFSET(ListasChequeo!$C$3,MATCH($B189&amp;$C$8,ListasChequeo!$P$4:$P$299,0),MATCH(ResumenESTADO!E$11,ListasChequeo!$C$3:$J$3,0)-1),"")=0,"",IFERROR(OFFSET(ListasChequeo!$C$3,MATCH($B189&amp;$C$8,ListasChequeo!$P$4:$P$299,0),MATCH(ResumenESTADO!E$11,ListasChequeo!$C$3:$J$3,0)-1),""))</f>
        <v/>
      </c>
      <c r="F189" s="138" t="s">
        <v>217</v>
      </c>
      <c r="G189" s="137" t="str">
        <f ca="1">IF(IFERROR(OFFSET(ListasChequeo!$C$3,MATCH($B189&amp;$C$8,ListasChequeo!$P$4:$P$299,0),MATCH(ResumenESTADO!G$11,ListasChequeo!$C$3:$J$3,0)-1),"")=0,"",IFERROR(OFFSET(ListasChequeo!$C$3,MATCH($B189&amp;$C$8,ListasChequeo!$P$4:$P$299,0),MATCH(ResumenESTADO!G$11,ListasChequeo!$C$3:$J$3,0)-1),""))</f>
        <v/>
      </c>
      <c r="H189" s="138" t="s">
        <v>217</v>
      </c>
      <c r="I189" s="137" t="str">
        <f ca="1">IF(IFERROR(OFFSET(ListasChequeo!$C$3,MATCH($B189&amp;$C$8,ListasChequeo!$P$4:$P$299,0),MATCH(ResumenESTADO!I$11,ListasChequeo!$C$3:$J$3,0)-1),"")=0,"",IFERROR(OFFSET(ListasChequeo!$C$3,MATCH($B189&amp;$C$8,ListasChequeo!$P$4:$P$299,0),MATCH(ResumenESTADO!I$11,ListasChequeo!$C$3:$J$3,0)-1),""))</f>
        <v/>
      </c>
      <c r="J189" s="138" t="s">
        <v>217</v>
      </c>
      <c r="K189" s="137" t="str">
        <f ca="1">IF(IFERROR(OFFSET(ListasChequeo!$C$3,MATCH($B189&amp;$C$8,ListasChequeo!$P$4:$P$299,0),MATCH(ResumenESTADO!K$11,ListasChequeo!$C$3:$J$3,0)-1),"")=0,"",IFERROR(OFFSET(ListasChequeo!$C$3,MATCH($B189&amp;$C$8,ListasChequeo!$P$4:$P$299,0),MATCH(ResumenESTADO!K$11,ListasChequeo!$C$3:$J$3,0)-1),""))</f>
        <v/>
      </c>
      <c r="L189" s="63"/>
      <c r="AH189" s="40">
        <v>178</v>
      </c>
    </row>
    <row r="190" spans="2:34" ht="82" customHeight="1">
      <c r="B190" s="130">
        <v>179</v>
      </c>
      <c r="C190" s="139" t="str">
        <f ca="1">IF(IFERROR(OFFSET(ListasChequeo!$C$3,MATCH($B190&amp;$C$8,ListasChequeo!$P$4:$P$299,0),MATCH(ResumenESTADO!C$11,ListasChequeo!$C$3:$J$3,0)-1),"")=0,"",IFERROR(OFFSET(ListasChequeo!$C$3,MATCH($B190&amp;$C$8,ListasChequeo!$P$4:$P$299,0),MATCH(ResumenESTADO!C$11,ListasChequeo!$C$3:$J$3,0)-1),""))</f>
        <v/>
      </c>
      <c r="D190" s="138"/>
      <c r="E190" s="137" t="str">
        <f ca="1">IF(IFERROR(OFFSET(ListasChequeo!$C$3,MATCH($B190&amp;$C$8,ListasChequeo!$P$4:$P$299,0),MATCH(ResumenESTADO!E$11,ListasChequeo!$C$3:$J$3,0)-1),"")=0,"",IFERROR(OFFSET(ListasChequeo!$C$3,MATCH($B190&amp;$C$8,ListasChequeo!$P$4:$P$299,0),MATCH(ResumenESTADO!E$11,ListasChequeo!$C$3:$J$3,0)-1),""))</f>
        <v/>
      </c>
      <c r="F190" s="138" t="s">
        <v>217</v>
      </c>
      <c r="G190" s="137" t="str">
        <f ca="1">IF(IFERROR(OFFSET(ListasChequeo!$C$3,MATCH($B190&amp;$C$8,ListasChequeo!$P$4:$P$299,0),MATCH(ResumenESTADO!G$11,ListasChequeo!$C$3:$J$3,0)-1),"")=0,"",IFERROR(OFFSET(ListasChequeo!$C$3,MATCH($B190&amp;$C$8,ListasChequeo!$P$4:$P$299,0),MATCH(ResumenESTADO!G$11,ListasChequeo!$C$3:$J$3,0)-1),""))</f>
        <v/>
      </c>
      <c r="H190" s="138" t="s">
        <v>217</v>
      </c>
      <c r="I190" s="137" t="str">
        <f ca="1">IF(IFERROR(OFFSET(ListasChequeo!$C$3,MATCH($B190&amp;$C$8,ListasChequeo!$P$4:$P$299,0),MATCH(ResumenESTADO!I$11,ListasChequeo!$C$3:$J$3,0)-1),"")=0,"",IFERROR(OFFSET(ListasChequeo!$C$3,MATCH($B190&amp;$C$8,ListasChequeo!$P$4:$P$299,0),MATCH(ResumenESTADO!I$11,ListasChequeo!$C$3:$J$3,0)-1),""))</f>
        <v/>
      </c>
      <c r="J190" s="138" t="s">
        <v>217</v>
      </c>
      <c r="K190" s="137" t="str">
        <f ca="1">IF(IFERROR(OFFSET(ListasChequeo!$C$3,MATCH($B190&amp;$C$8,ListasChequeo!$P$4:$P$299,0),MATCH(ResumenESTADO!K$11,ListasChequeo!$C$3:$J$3,0)-1),"")=0,"",IFERROR(OFFSET(ListasChequeo!$C$3,MATCH($B190&amp;$C$8,ListasChequeo!$P$4:$P$299,0),MATCH(ResumenESTADO!K$11,ListasChequeo!$C$3:$J$3,0)-1),""))</f>
        <v/>
      </c>
      <c r="L190" s="63"/>
      <c r="AH190" s="40">
        <v>179</v>
      </c>
    </row>
    <row r="191" spans="2:34" ht="82" customHeight="1">
      <c r="B191" s="130">
        <v>180</v>
      </c>
      <c r="C191" s="139" t="str">
        <f ca="1">IF(IFERROR(OFFSET(ListasChequeo!$C$3,MATCH($B191&amp;$C$8,ListasChequeo!$P$4:$P$299,0),MATCH(ResumenESTADO!C$11,ListasChequeo!$C$3:$J$3,0)-1),"")=0,"",IFERROR(OFFSET(ListasChequeo!$C$3,MATCH($B191&amp;$C$8,ListasChequeo!$P$4:$P$299,0),MATCH(ResumenESTADO!C$11,ListasChequeo!$C$3:$J$3,0)-1),""))</f>
        <v/>
      </c>
      <c r="D191" s="138"/>
      <c r="E191" s="137" t="str">
        <f ca="1">IF(IFERROR(OFFSET(ListasChequeo!$C$3,MATCH($B191&amp;$C$8,ListasChequeo!$P$4:$P$299,0),MATCH(ResumenESTADO!E$11,ListasChequeo!$C$3:$J$3,0)-1),"")=0,"",IFERROR(OFFSET(ListasChequeo!$C$3,MATCH($B191&amp;$C$8,ListasChequeo!$P$4:$P$299,0),MATCH(ResumenESTADO!E$11,ListasChequeo!$C$3:$J$3,0)-1),""))</f>
        <v/>
      </c>
      <c r="F191" s="138" t="s">
        <v>217</v>
      </c>
      <c r="G191" s="137" t="str">
        <f ca="1">IF(IFERROR(OFFSET(ListasChequeo!$C$3,MATCH($B191&amp;$C$8,ListasChequeo!$P$4:$P$299,0),MATCH(ResumenESTADO!G$11,ListasChequeo!$C$3:$J$3,0)-1),"")=0,"",IFERROR(OFFSET(ListasChequeo!$C$3,MATCH($B191&amp;$C$8,ListasChequeo!$P$4:$P$299,0),MATCH(ResumenESTADO!G$11,ListasChequeo!$C$3:$J$3,0)-1),""))</f>
        <v/>
      </c>
      <c r="H191" s="138" t="s">
        <v>217</v>
      </c>
      <c r="I191" s="137" t="str">
        <f ca="1">IF(IFERROR(OFFSET(ListasChequeo!$C$3,MATCH($B191&amp;$C$8,ListasChequeo!$P$4:$P$299,0),MATCH(ResumenESTADO!I$11,ListasChequeo!$C$3:$J$3,0)-1),"")=0,"",IFERROR(OFFSET(ListasChequeo!$C$3,MATCH($B191&amp;$C$8,ListasChequeo!$P$4:$P$299,0),MATCH(ResumenESTADO!I$11,ListasChequeo!$C$3:$J$3,0)-1),""))</f>
        <v/>
      </c>
      <c r="J191" s="138" t="s">
        <v>217</v>
      </c>
      <c r="K191" s="137" t="str">
        <f ca="1">IF(IFERROR(OFFSET(ListasChequeo!$C$3,MATCH($B191&amp;$C$8,ListasChequeo!$P$4:$P$299,0),MATCH(ResumenESTADO!K$11,ListasChequeo!$C$3:$J$3,0)-1),"")=0,"",IFERROR(OFFSET(ListasChequeo!$C$3,MATCH($B191&amp;$C$8,ListasChequeo!$P$4:$P$299,0),MATCH(ResumenESTADO!K$11,ListasChequeo!$C$3:$J$3,0)-1),""))</f>
        <v/>
      </c>
      <c r="L191" s="63"/>
      <c r="AH191" s="40">
        <v>180</v>
      </c>
    </row>
    <row r="192" spans="2:34" ht="82" customHeight="1">
      <c r="B192" s="130">
        <v>181</v>
      </c>
      <c r="C192" s="139" t="str">
        <f ca="1">IF(IFERROR(OFFSET(ListasChequeo!$C$3,MATCH($B192&amp;$C$8,ListasChequeo!$P$4:$P$299,0),MATCH(ResumenESTADO!C$11,ListasChequeo!$C$3:$J$3,0)-1),"")=0,"",IFERROR(OFFSET(ListasChequeo!$C$3,MATCH($B192&amp;$C$8,ListasChequeo!$P$4:$P$299,0),MATCH(ResumenESTADO!C$11,ListasChequeo!$C$3:$J$3,0)-1),""))</f>
        <v/>
      </c>
      <c r="D192" s="138"/>
      <c r="E192" s="137" t="str">
        <f ca="1">IF(IFERROR(OFFSET(ListasChequeo!$C$3,MATCH($B192&amp;$C$8,ListasChequeo!$P$4:$P$299,0),MATCH(ResumenESTADO!E$11,ListasChequeo!$C$3:$J$3,0)-1),"")=0,"",IFERROR(OFFSET(ListasChequeo!$C$3,MATCH($B192&amp;$C$8,ListasChequeo!$P$4:$P$299,0),MATCH(ResumenESTADO!E$11,ListasChequeo!$C$3:$J$3,0)-1),""))</f>
        <v/>
      </c>
      <c r="F192" s="138" t="s">
        <v>217</v>
      </c>
      <c r="G192" s="137" t="str">
        <f ca="1">IF(IFERROR(OFFSET(ListasChequeo!$C$3,MATCH($B192&amp;$C$8,ListasChequeo!$P$4:$P$299,0),MATCH(ResumenESTADO!G$11,ListasChequeo!$C$3:$J$3,0)-1),"")=0,"",IFERROR(OFFSET(ListasChequeo!$C$3,MATCH($B192&amp;$C$8,ListasChequeo!$P$4:$P$299,0),MATCH(ResumenESTADO!G$11,ListasChequeo!$C$3:$J$3,0)-1),""))</f>
        <v/>
      </c>
      <c r="H192" s="138" t="s">
        <v>217</v>
      </c>
      <c r="I192" s="137" t="str">
        <f ca="1">IF(IFERROR(OFFSET(ListasChequeo!$C$3,MATCH($B192&amp;$C$8,ListasChequeo!$P$4:$P$299,0),MATCH(ResumenESTADO!I$11,ListasChequeo!$C$3:$J$3,0)-1),"")=0,"",IFERROR(OFFSET(ListasChequeo!$C$3,MATCH($B192&amp;$C$8,ListasChequeo!$P$4:$P$299,0),MATCH(ResumenESTADO!I$11,ListasChequeo!$C$3:$J$3,0)-1),""))</f>
        <v/>
      </c>
      <c r="J192" s="138" t="s">
        <v>217</v>
      </c>
      <c r="K192" s="137" t="str">
        <f ca="1">IF(IFERROR(OFFSET(ListasChequeo!$C$3,MATCH($B192&amp;$C$8,ListasChequeo!$P$4:$P$299,0),MATCH(ResumenESTADO!K$11,ListasChequeo!$C$3:$J$3,0)-1),"")=0,"",IFERROR(OFFSET(ListasChequeo!$C$3,MATCH($B192&amp;$C$8,ListasChequeo!$P$4:$P$299,0),MATCH(ResumenESTADO!K$11,ListasChequeo!$C$3:$J$3,0)-1),""))</f>
        <v/>
      </c>
      <c r="L192" s="63"/>
      <c r="AH192" s="40">
        <v>181</v>
      </c>
    </row>
    <row r="193" spans="2:34" ht="82" customHeight="1">
      <c r="B193" s="130">
        <v>182</v>
      </c>
      <c r="C193" s="139" t="str">
        <f ca="1">IF(IFERROR(OFFSET(ListasChequeo!$C$3,MATCH($B193&amp;$C$8,ListasChequeo!$P$4:$P$299,0),MATCH(ResumenESTADO!C$11,ListasChequeo!$C$3:$J$3,0)-1),"")=0,"",IFERROR(OFFSET(ListasChequeo!$C$3,MATCH($B193&amp;$C$8,ListasChequeo!$P$4:$P$299,0),MATCH(ResumenESTADO!C$11,ListasChequeo!$C$3:$J$3,0)-1),""))</f>
        <v/>
      </c>
      <c r="D193" s="138"/>
      <c r="E193" s="137" t="str">
        <f ca="1">IF(IFERROR(OFFSET(ListasChequeo!$C$3,MATCH($B193&amp;$C$8,ListasChequeo!$P$4:$P$299,0),MATCH(ResumenESTADO!E$11,ListasChequeo!$C$3:$J$3,0)-1),"")=0,"",IFERROR(OFFSET(ListasChequeo!$C$3,MATCH($B193&amp;$C$8,ListasChequeo!$P$4:$P$299,0),MATCH(ResumenESTADO!E$11,ListasChequeo!$C$3:$J$3,0)-1),""))</f>
        <v/>
      </c>
      <c r="F193" s="138" t="s">
        <v>217</v>
      </c>
      <c r="G193" s="137" t="str">
        <f ca="1">IF(IFERROR(OFFSET(ListasChequeo!$C$3,MATCH($B193&amp;$C$8,ListasChequeo!$P$4:$P$299,0),MATCH(ResumenESTADO!G$11,ListasChequeo!$C$3:$J$3,0)-1),"")=0,"",IFERROR(OFFSET(ListasChequeo!$C$3,MATCH($B193&amp;$C$8,ListasChequeo!$P$4:$P$299,0),MATCH(ResumenESTADO!G$11,ListasChequeo!$C$3:$J$3,0)-1),""))</f>
        <v/>
      </c>
      <c r="H193" s="138" t="s">
        <v>217</v>
      </c>
      <c r="I193" s="137" t="str">
        <f ca="1">IF(IFERROR(OFFSET(ListasChequeo!$C$3,MATCH($B193&amp;$C$8,ListasChequeo!$P$4:$P$299,0),MATCH(ResumenESTADO!I$11,ListasChequeo!$C$3:$J$3,0)-1),"")=0,"",IFERROR(OFFSET(ListasChequeo!$C$3,MATCH($B193&amp;$C$8,ListasChequeo!$P$4:$P$299,0),MATCH(ResumenESTADO!I$11,ListasChequeo!$C$3:$J$3,0)-1),""))</f>
        <v/>
      </c>
      <c r="J193" s="138" t="s">
        <v>217</v>
      </c>
      <c r="K193" s="137" t="str">
        <f ca="1">IF(IFERROR(OFFSET(ListasChequeo!$C$3,MATCH($B193&amp;$C$8,ListasChequeo!$P$4:$P$299,0),MATCH(ResumenESTADO!K$11,ListasChequeo!$C$3:$J$3,0)-1),"")=0,"",IFERROR(OFFSET(ListasChequeo!$C$3,MATCH($B193&amp;$C$8,ListasChequeo!$P$4:$P$299,0),MATCH(ResumenESTADO!K$11,ListasChequeo!$C$3:$J$3,0)-1),""))</f>
        <v/>
      </c>
      <c r="L193" s="63"/>
      <c r="AH193" s="40">
        <v>182</v>
      </c>
    </row>
    <row r="194" spans="2:34" ht="82" customHeight="1">
      <c r="B194" s="130">
        <v>183</v>
      </c>
      <c r="C194" s="139" t="str">
        <f ca="1">IF(IFERROR(OFFSET(ListasChequeo!$C$3,MATCH($B194&amp;$C$8,ListasChequeo!$P$4:$P$299,0),MATCH(ResumenESTADO!C$11,ListasChequeo!$C$3:$J$3,0)-1),"")=0,"",IFERROR(OFFSET(ListasChequeo!$C$3,MATCH($B194&amp;$C$8,ListasChequeo!$P$4:$P$299,0),MATCH(ResumenESTADO!C$11,ListasChequeo!$C$3:$J$3,0)-1),""))</f>
        <v/>
      </c>
      <c r="D194" s="138"/>
      <c r="E194" s="137" t="str">
        <f ca="1">IF(IFERROR(OFFSET(ListasChequeo!$C$3,MATCH($B194&amp;$C$8,ListasChequeo!$P$4:$P$299,0),MATCH(ResumenESTADO!E$11,ListasChequeo!$C$3:$J$3,0)-1),"")=0,"",IFERROR(OFFSET(ListasChequeo!$C$3,MATCH($B194&amp;$C$8,ListasChequeo!$P$4:$P$299,0),MATCH(ResumenESTADO!E$11,ListasChequeo!$C$3:$J$3,0)-1),""))</f>
        <v/>
      </c>
      <c r="F194" s="138" t="s">
        <v>217</v>
      </c>
      <c r="G194" s="137" t="str">
        <f ca="1">IF(IFERROR(OFFSET(ListasChequeo!$C$3,MATCH($B194&amp;$C$8,ListasChequeo!$P$4:$P$299,0),MATCH(ResumenESTADO!G$11,ListasChequeo!$C$3:$J$3,0)-1),"")=0,"",IFERROR(OFFSET(ListasChequeo!$C$3,MATCH($B194&amp;$C$8,ListasChequeo!$P$4:$P$299,0),MATCH(ResumenESTADO!G$11,ListasChequeo!$C$3:$J$3,0)-1),""))</f>
        <v/>
      </c>
      <c r="H194" s="138" t="s">
        <v>217</v>
      </c>
      <c r="I194" s="137" t="str">
        <f ca="1">IF(IFERROR(OFFSET(ListasChequeo!$C$3,MATCH($B194&amp;$C$8,ListasChequeo!$P$4:$P$299,0),MATCH(ResumenESTADO!I$11,ListasChequeo!$C$3:$J$3,0)-1),"")=0,"",IFERROR(OFFSET(ListasChequeo!$C$3,MATCH($B194&amp;$C$8,ListasChequeo!$P$4:$P$299,0),MATCH(ResumenESTADO!I$11,ListasChequeo!$C$3:$J$3,0)-1),""))</f>
        <v/>
      </c>
      <c r="J194" s="138" t="s">
        <v>217</v>
      </c>
      <c r="K194" s="137" t="str">
        <f ca="1">IF(IFERROR(OFFSET(ListasChequeo!$C$3,MATCH($B194&amp;$C$8,ListasChequeo!$P$4:$P$299,0),MATCH(ResumenESTADO!K$11,ListasChequeo!$C$3:$J$3,0)-1),"")=0,"",IFERROR(OFFSET(ListasChequeo!$C$3,MATCH($B194&amp;$C$8,ListasChequeo!$P$4:$P$299,0),MATCH(ResumenESTADO!K$11,ListasChequeo!$C$3:$J$3,0)-1),""))</f>
        <v/>
      </c>
      <c r="L194" s="63"/>
      <c r="AH194" s="40">
        <v>183</v>
      </c>
    </row>
    <row r="195" spans="2:34" ht="82" customHeight="1">
      <c r="B195" s="130">
        <v>184</v>
      </c>
      <c r="C195" s="139" t="str">
        <f ca="1">IF(IFERROR(OFFSET(ListasChequeo!$C$3,MATCH($B195&amp;$C$8,ListasChequeo!$P$4:$P$299,0),MATCH(ResumenESTADO!C$11,ListasChequeo!$C$3:$J$3,0)-1),"")=0,"",IFERROR(OFFSET(ListasChequeo!$C$3,MATCH($B195&amp;$C$8,ListasChequeo!$P$4:$P$299,0),MATCH(ResumenESTADO!C$11,ListasChequeo!$C$3:$J$3,0)-1),""))</f>
        <v/>
      </c>
      <c r="D195" s="138"/>
      <c r="E195" s="137" t="str">
        <f ca="1">IF(IFERROR(OFFSET(ListasChequeo!$C$3,MATCH($B195&amp;$C$8,ListasChequeo!$P$4:$P$299,0),MATCH(ResumenESTADO!E$11,ListasChequeo!$C$3:$J$3,0)-1),"")=0,"",IFERROR(OFFSET(ListasChequeo!$C$3,MATCH($B195&amp;$C$8,ListasChequeo!$P$4:$P$299,0),MATCH(ResumenESTADO!E$11,ListasChequeo!$C$3:$J$3,0)-1),""))</f>
        <v/>
      </c>
      <c r="F195" s="138" t="s">
        <v>217</v>
      </c>
      <c r="G195" s="137" t="str">
        <f ca="1">IF(IFERROR(OFFSET(ListasChequeo!$C$3,MATCH($B195&amp;$C$8,ListasChequeo!$P$4:$P$299,0),MATCH(ResumenESTADO!G$11,ListasChequeo!$C$3:$J$3,0)-1),"")=0,"",IFERROR(OFFSET(ListasChequeo!$C$3,MATCH($B195&amp;$C$8,ListasChequeo!$P$4:$P$299,0),MATCH(ResumenESTADO!G$11,ListasChequeo!$C$3:$J$3,0)-1),""))</f>
        <v/>
      </c>
      <c r="H195" s="138" t="s">
        <v>217</v>
      </c>
      <c r="I195" s="137" t="str">
        <f ca="1">IF(IFERROR(OFFSET(ListasChequeo!$C$3,MATCH($B195&amp;$C$8,ListasChequeo!$P$4:$P$299,0),MATCH(ResumenESTADO!I$11,ListasChequeo!$C$3:$J$3,0)-1),"")=0,"",IFERROR(OFFSET(ListasChequeo!$C$3,MATCH($B195&amp;$C$8,ListasChequeo!$P$4:$P$299,0),MATCH(ResumenESTADO!I$11,ListasChequeo!$C$3:$J$3,0)-1),""))</f>
        <v/>
      </c>
      <c r="J195" s="138" t="s">
        <v>217</v>
      </c>
      <c r="K195" s="137" t="str">
        <f ca="1">IF(IFERROR(OFFSET(ListasChequeo!$C$3,MATCH($B195&amp;$C$8,ListasChequeo!$P$4:$P$299,0),MATCH(ResumenESTADO!K$11,ListasChequeo!$C$3:$J$3,0)-1),"")=0,"",IFERROR(OFFSET(ListasChequeo!$C$3,MATCH($B195&amp;$C$8,ListasChequeo!$P$4:$P$299,0),MATCH(ResumenESTADO!K$11,ListasChequeo!$C$3:$J$3,0)-1),""))</f>
        <v/>
      </c>
      <c r="L195" s="63"/>
      <c r="AH195" s="40">
        <v>184</v>
      </c>
    </row>
    <row r="196" spans="2:34" ht="82" customHeight="1">
      <c r="B196" s="130">
        <v>185</v>
      </c>
      <c r="C196" s="139" t="str">
        <f ca="1">IF(IFERROR(OFFSET(ListasChequeo!$C$3,MATCH($B196&amp;$C$8,ListasChequeo!$P$4:$P$299,0),MATCH(ResumenESTADO!C$11,ListasChequeo!$C$3:$J$3,0)-1),"")=0,"",IFERROR(OFFSET(ListasChequeo!$C$3,MATCH($B196&amp;$C$8,ListasChequeo!$P$4:$P$299,0),MATCH(ResumenESTADO!C$11,ListasChequeo!$C$3:$J$3,0)-1),""))</f>
        <v/>
      </c>
      <c r="D196" s="138"/>
      <c r="E196" s="137" t="str">
        <f ca="1">IF(IFERROR(OFFSET(ListasChequeo!$C$3,MATCH($B196&amp;$C$8,ListasChequeo!$P$4:$P$299,0),MATCH(ResumenESTADO!E$11,ListasChequeo!$C$3:$J$3,0)-1),"")=0,"",IFERROR(OFFSET(ListasChequeo!$C$3,MATCH($B196&amp;$C$8,ListasChequeo!$P$4:$P$299,0),MATCH(ResumenESTADO!E$11,ListasChequeo!$C$3:$J$3,0)-1),""))</f>
        <v/>
      </c>
      <c r="F196" s="138" t="s">
        <v>217</v>
      </c>
      <c r="G196" s="137" t="str">
        <f ca="1">IF(IFERROR(OFFSET(ListasChequeo!$C$3,MATCH($B196&amp;$C$8,ListasChequeo!$P$4:$P$299,0),MATCH(ResumenESTADO!G$11,ListasChequeo!$C$3:$J$3,0)-1),"")=0,"",IFERROR(OFFSET(ListasChequeo!$C$3,MATCH($B196&amp;$C$8,ListasChequeo!$P$4:$P$299,0),MATCH(ResumenESTADO!G$11,ListasChequeo!$C$3:$J$3,0)-1),""))</f>
        <v/>
      </c>
      <c r="H196" s="138" t="s">
        <v>217</v>
      </c>
      <c r="I196" s="137" t="str">
        <f ca="1">IF(IFERROR(OFFSET(ListasChequeo!$C$3,MATCH($B196&amp;$C$8,ListasChequeo!$P$4:$P$299,0),MATCH(ResumenESTADO!I$11,ListasChequeo!$C$3:$J$3,0)-1),"")=0,"",IFERROR(OFFSET(ListasChequeo!$C$3,MATCH($B196&amp;$C$8,ListasChequeo!$P$4:$P$299,0),MATCH(ResumenESTADO!I$11,ListasChequeo!$C$3:$J$3,0)-1),""))</f>
        <v/>
      </c>
      <c r="J196" s="138" t="s">
        <v>217</v>
      </c>
      <c r="K196" s="137" t="str">
        <f ca="1">IF(IFERROR(OFFSET(ListasChequeo!$C$3,MATCH($B196&amp;$C$8,ListasChequeo!$P$4:$P$299,0),MATCH(ResumenESTADO!K$11,ListasChequeo!$C$3:$J$3,0)-1),"")=0,"",IFERROR(OFFSET(ListasChequeo!$C$3,MATCH($B196&amp;$C$8,ListasChequeo!$P$4:$P$299,0),MATCH(ResumenESTADO!K$11,ListasChequeo!$C$3:$J$3,0)-1),""))</f>
        <v/>
      </c>
      <c r="L196" s="63"/>
      <c r="AH196" s="40">
        <v>185</v>
      </c>
    </row>
    <row r="197" spans="2:34" ht="82" customHeight="1">
      <c r="B197" s="130">
        <v>186</v>
      </c>
      <c r="C197" s="139" t="str">
        <f ca="1">IF(IFERROR(OFFSET(ListasChequeo!$C$3,MATCH($B197&amp;$C$8,ListasChequeo!$P$4:$P$299,0),MATCH(ResumenESTADO!C$11,ListasChequeo!$C$3:$J$3,0)-1),"")=0,"",IFERROR(OFFSET(ListasChequeo!$C$3,MATCH($B197&amp;$C$8,ListasChequeo!$P$4:$P$299,0),MATCH(ResumenESTADO!C$11,ListasChequeo!$C$3:$J$3,0)-1),""))</f>
        <v/>
      </c>
      <c r="D197" s="138"/>
      <c r="E197" s="137" t="str">
        <f ca="1">IF(IFERROR(OFFSET(ListasChequeo!$C$3,MATCH($B197&amp;$C$8,ListasChequeo!$P$4:$P$299,0),MATCH(ResumenESTADO!E$11,ListasChequeo!$C$3:$J$3,0)-1),"")=0,"",IFERROR(OFFSET(ListasChequeo!$C$3,MATCH($B197&amp;$C$8,ListasChequeo!$P$4:$P$299,0),MATCH(ResumenESTADO!E$11,ListasChequeo!$C$3:$J$3,0)-1),""))</f>
        <v/>
      </c>
      <c r="F197" s="138" t="s">
        <v>217</v>
      </c>
      <c r="G197" s="137" t="str">
        <f ca="1">IF(IFERROR(OFFSET(ListasChequeo!$C$3,MATCH($B197&amp;$C$8,ListasChequeo!$P$4:$P$299,0),MATCH(ResumenESTADO!G$11,ListasChequeo!$C$3:$J$3,0)-1),"")=0,"",IFERROR(OFFSET(ListasChequeo!$C$3,MATCH($B197&amp;$C$8,ListasChequeo!$P$4:$P$299,0),MATCH(ResumenESTADO!G$11,ListasChequeo!$C$3:$J$3,0)-1),""))</f>
        <v/>
      </c>
      <c r="H197" s="138" t="s">
        <v>217</v>
      </c>
      <c r="I197" s="137" t="str">
        <f ca="1">IF(IFERROR(OFFSET(ListasChequeo!$C$3,MATCH($B197&amp;$C$8,ListasChequeo!$P$4:$P$299,0),MATCH(ResumenESTADO!I$11,ListasChequeo!$C$3:$J$3,0)-1),"")=0,"",IFERROR(OFFSET(ListasChequeo!$C$3,MATCH($B197&amp;$C$8,ListasChequeo!$P$4:$P$299,0),MATCH(ResumenESTADO!I$11,ListasChequeo!$C$3:$J$3,0)-1),""))</f>
        <v/>
      </c>
      <c r="J197" s="138" t="s">
        <v>217</v>
      </c>
      <c r="K197" s="137" t="str">
        <f ca="1">IF(IFERROR(OFFSET(ListasChequeo!$C$3,MATCH($B197&amp;$C$8,ListasChequeo!$P$4:$P$299,0),MATCH(ResumenESTADO!K$11,ListasChequeo!$C$3:$J$3,0)-1),"")=0,"",IFERROR(OFFSET(ListasChequeo!$C$3,MATCH($B197&amp;$C$8,ListasChequeo!$P$4:$P$299,0),MATCH(ResumenESTADO!K$11,ListasChequeo!$C$3:$J$3,0)-1),""))</f>
        <v/>
      </c>
      <c r="L197" s="63"/>
      <c r="AH197" s="40">
        <v>186</v>
      </c>
    </row>
    <row r="198" spans="2:34" ht="82" customHeight="1">
      <c r="B198" s="130">
        <v>187</v>
      </c>
      <c r="C198" s="139" t="str">
        <f ca="1">IF(IFERROR(OFFSET(ListasChequeo!$C$3,MATCH($B198&amp;$C$8,ListasChequeo!$P$4:$P$299,0),MATCH(ResumenESTADO!C$11,ListasChequeo!$C$3:$J$3,0)-1),"")=0,"",IFERROR(OFFSET(ListasChequeo!$C$3,MATCH($B198&amp;$C$8,ListasChequeo!$P$4:$P$299,0),MATCH(ResumenESTADO!C$11,ListasChequeo!$C$3:$J$3,0)-1),""))</f>
        <v/>
      </c>
      <c r="D198" s="138"/>
      <c r="E198" s="137" t="str">
        <f ca="1">IF(IFERROR(OFFSET(ListasChequeo!$C$3,MATCH($B198&amp;$C$8,ListasChequeo!$P$4:$P$299,0),MATCH(ResumenESTADO!E$11,ListasChequeo!$C$3:$J$3,0)-1),"")=0,"",IFERROR(OFFSET(ListasChequeo!$C$3,MATCH($B198&amp;$C$8,ListasChequeo!$P$4:$P$299,0),MATCH(ResumenESTADO!E$11,ListasChequeo!$C$3:$J$3,0)-1),""))</f>
        <v/>
      </c>
      <c r="F198" s="138" t="s">
        <v>217</v>
      </c>
      <c r="G198" s="137" t="str">
        <f ca="1">IF(IFERROR(OFFSET(ListasChequeo!$C$3,MATCH($B198&amp;$C$8,ListasChequeo!$P$4:$P$299,0),MATCH(ResumenESTADO!G$11,ListasChequeo!$C$3:$J$3,0)-1),"")=0,"",IFERROR(OFFSET(ListasChequeo!$C$3,MATCH($B198&amp;$C$8,ListasChequeo!$P$4:$P$299,0),MATCH(ResumenESTADO!G$11,ListasChequeo!$C$3:$J$3,0)-1),""))</f>
        <v/>
      </c>
      <c r="H198" s="138" t="s">
        <v>217</v>
      </c>
      <c r="I198" s="137" t="str">
        <f ca="1">IF(IFERROR(OFFSET(ListasChequeo!$C$3,MATCH($B198&amp;$C$8,ListasChequeo!$P$4:$P$299,0),MATCH(ResumenESTADO!I$11,ListasChequeo!$C$3:$J$3,0)-1),"")=0,"",IFERROR(OFFSET(ListasChequeo!$C$3,MATCH($B198&amp;$C$8,ListasChequeo!$P$4:$P$299,0),MATCH(ResumenESTADO!I$11,ListasChequeo!$C$3:$J$3,0)-1),""))</f>
        <v/>
      </c>
      <c r="J198" s="138" t="s">
        <v>217</v>
      </c>
      <c r="K198" s="137" t="str">
        <f ca="1">IF(IFERROR(OFFSET(ListasChequeo!$C$3,MATCH($B198&amp;$C$8,ListasChequeo!$P$4:$P$299,0),MATCH(ResumenESTADO!K$11,ListasChequeo!$C$3:$J$3,0)-1),"")=0,"",IFERROR(OFFSET(ListasChequeo!$C$3,MATCH($B198&amp;$C$8,ListasChequeo!$P$4:$P$299,0),MATCH(ResumenESTADO!K$11,ListasChequeo!$C$3:$J$3,0)-1),""))</f>
        <v/>
      </c>
      <c r="L198" s="63"/>
      <c r="AH198" s="40">
        <v>187</v>
      </c>
    </row>
    <row r="199" spans="2:34" ht="82" customHeight="1">
      <c r="B199" s="130">
        <v>188</v>
      </c>
      <c r="C199" s="139" t="str">
        <f ca="1">IF(IFERROR(OFFSET(ListasChequeo!$C$3,MATCH($B199&amp;$C$8,ListasChequeo!$P$4:$P$299,0),MATCH(ResumenESTADO!C$11,ListasChequeo!$C$3:$J$3,0)-1),"")=0,"",IFERROR(OFFSET(ListasChequeo!$C$3,MATCH($B199&amp;$C$8,ListasChequeo!$P$4:$P$299,0),MATCH(ResumenESTADO!C$11,ListasChequeo!$C$3:$J$3,0)-1),""))</f>
        <v/>
      </c>
      <c r="D199" s="138"/>
      <c r="E199" s="137" t="str">
        <f ca="1">IF(IFERROR(OFFSET(ListasChequeo!$C$3,MATCH($B199&amp;$C$8,ListasChequeo!$P$4:$P$299,0),MATCH(ResumenESTADO!E$11,ListasChequeo!$C$3:$J$3,0)-1),"")=0,"",IFERROR(OFFSET(ListasChequeo!$C$3,MATCH($B199&amp;$C$8,ListasChequeo!$P$4:$P$299,0),MATCH(ResumenESTADO!E$11,ListasChequeo!$C$3:$J$3,0)-1),""))</f>
        <v/>
      </c>
      <c r="F199" s="138" t="s">
        <v>217</v>
      </c>
      <c r="G199" s="137" t="str">
        <f ca="1">IF(IFERROR(OFFSET(ListasChequeo!$C$3,MATCH($B199&amp;$C$8,ListasChequeo!$P$4:$P$299,0),MATCH(ResumenESTADO!G$11,ListasChequeo!$C$3:$J$3,0)-1),"")=0,"",IFERROR(OFFSET(ListasChequeo!$C$3,MATCH($B199&amp;$C$8,ListasChequeo!$P$4:$P$299,0),MATCH(ResumenESTADO!G$11,ListasChequeo!$C$3:$J$3,0)-1),""))</f>
        <v/>
      </c>
      <c r="H199" s="138" t="s">
        <v>217</v>
      </c>
      <c r="I199" s="137" t="str">
        <f ca="1">IF(IFERROR(OFFSET(ListasChequeo!$C$3,MATCH($B199&amp;$C$8,ListasChequeo!$P$4:$P$299,0),MATCH(ResumenESTADO!I$11,ListasChequeo!$C$3:$J$3,0)-1),"")=0,"",IFERROR(OFFSET(ListasChequeo!$C$3,MATCH($B199&amp;$C$8,ListasChequeo!$P$4:$P$299,0),MATCH(ResumenESTADO!I$11,ListasChequeo!$C$3:$J$3,0)-1),""))</f>
        <v/>
      </c>
      <c r="J199" s="138" t="s">
        <v>217</v>
      </c>
      <c r="K199" s="137" t="str">
        <f ca="1">IF(IFERROR(OFFSET(ListasChequeo!$C$3,MATCH($B199&amp;$C$8,ListasChequeo!$P$4:$P$299,0),MATCH(ResumenESTADO!K$11,ListasChequeo!$C$3:$J$3,0)-1),"")=0,"",IFERROR(OFFSET(ListasChequeo!$C$3,MATCH($B199&amp;$C$8,ListasChequeo!$P$4:$P$299,0),MATCH(ResumenESTADO!K$11,ListasChequeo!$C$3:$J$3,0)-1),""))</f>
        <v/>
      </c>
      <c r="L199" s="63"/>
      <c r="AH199" s="40">
        <v>188</v>
      </c>
    </row>
    <row r="200" spans="2:34" ht="82" customHeight="1">
      <c r="B200" s="130">
        <v>189</v>
      </c>
      <c r="C200" s="139" t="str">
        <f ca="1">IF(IFERROR(OFFSET(ListasChequeo!$C$3,MATCH($B200&amp;$C$8,ListasChequeo!$P$4:$P$299,0),MATCH(ResumenESTADO!C$11,ListasChequeo!$C$3:$J$3,0)-1),"")=0,"",IFERROR(OFFSET(ListasChequeo!$C$3,MATCH($B200&amp;$C$8,ListasChequeo!$P$4:$P$299,0),MATCH(ResumenESTADO!C$11,ListasChequeo!$C$3:$J$3,0)-1),""))</f>
        <v/>
      </c>
      <c r="D200" s="138"/>
      <c r="E200" s="137" t="str">
        <f ca="1">IF(IFERROR(OFFSET(ListasChequeo!$C$3,MATCH($B200&amp;$C$8,ListasChequeo!$P$4:$P$299,0),MATCH(ResumenESTADO!E$11,ListasChequeo!$C$3:$J$3,0)-1),"")=0,"",IFERROR(OFFSET(ListasChequeo!$C$3,MATCH($B200&amp;$C$8,ListasChequeo!$P$4:$P$299,0),MATCH(ResumenESTADO!E$11,ListasChequeo!$C$3:$J$3,0)-1),""))</f>
        <v/>
      </c>
      <c r="F200" s="138" t="s">
        <v>217</v>
      </c>
      <c r="G200" s="137" t="str">
        <f ca="1">IF(IFERROR(OFFSET(ListasChequeo!$C$3,MATCH($B200&amp;$C$8,ListasChequeo!$P$4:$P$299,0),MATCH(ResumenESTADO!G$11,ListasChequeo!$C$3:$J$3,0)-1),"")=0,"",IFERROR(OFFSET(ListasChequeo!$C$3,MATCH($B200&amp;$C$8,ListasChequeo!$P$4:$P$299,0),MATCH(ResumenESTADO!G$11,ListasChequeo!$C$3:$J$3,0)-1),""))</f>
        <v/>
      </c>
      <c r="H200" s="138" t="s">
        <v>217</v>
      </c>
      <c r="I200" s="137" t="str">
        <f ca="1">IF(IFERROR(OFFSET(ListasChequeo!$C$3,MATCH($B200&amp;$C$8,ListasChequeo!$P$4:$P$299,0),MATCH(ResumenESTADO!I$11,ListasChequeo!$C$3:$J$3,0)-1),"")=0,"",IFERROR(OFFSET(ListasChequeo!$C$3,MATCH($B200&amp;$C$8,ListasChequeo!$P$4:$P$299,0),MATCH(ResumenESTADO!I$11,ListasChequeo!$C$3:$J$3,0)-1),""))</f>
        <v/>
      </c>
      <c r="J200" s="138" t="s">
        <v>217</v>
      </c>
      <c r="K200" s="137" t="str">
        <f ca="1">IF(IFERROR(OFFSET(ListasChequeo!$C$3,MATCH($B200&amp;$C$8,ListasChequeo!$P$4:$P$299,0),MATCH(ResumenESTADO!K$11,ListasChequeo!$C$3:$J$3,0)-1),"")=0,"",IFERROR(OFFSET(ListasChequeo!$C$3,MATCH($B200&amp;$C$8,ListasChequeo!$P$4:$P$299,0),MATCH(ResumenESTADO!K$11,ListasChequeo!$C$3:$J$3,0)-1),""))</f>
        <v/>
      </c>
      <c r="L200" s="63"/>
      <c r="AH200" s="40">
        <v>189</v>
      </c>
    </row>
    <row r="201" spans="2:34" ht="82" customHeight="1">
      <c r="B201" s="130">
        <v>190</v>
      </c>
      <c r="C201" s="139" t="str">
        <f ca="1">IF(IFERROR(OFFSET(ListasChequeo!$C$3,MATCH($B201&amp;$C$8,ListasChequeo!$P$4:$P$299,0),MATCH(ResumenESTADO!C$11,ListasChequeo!$C$3:$J$3,0)-1),"")=0,"",IFERROR(OFFSET(ListasChequeo!$C$3,MATCH($B201&amp;$C$8,ListasChequeo!$P$4:$P$299,0),MATCH(ResumenESTADO!C$11,ListasChequeo!$C$3:$J$3,0)-1),""))</f>
        <v/>
      </c>
      <c r="D201" s="138"/>
      <c r="E201" s="137" t="str">
        <f ca="1">IF(IFERROR(OFFSET(ListasChequeo!$C$3,MATCH($B201&amp;$C$8,ListasChequeo!$P$4:$P$299,0),MATCH(ResumenESTADO!E$11,ListasChequeo!$C$3:$J$3,0)-1),"")=0,"",IFERROR(OFFSET(ListasChequeo!$C$3,MATCH($B201&amp;$C$8,ListasChequeo!$P$4:$P$299,0),MATCH(ResumenESTADO!E$11,ListasChequeo!$C$3:$J$3,0)-1),""))</f>
        <v/>
      </c>
      <c r="F201" s="138" t="s">
        <v>217</v>
      </c>
      <c r="G201" s="137" t="str">
        <f ca="1">IF(IFERROR(OFFSET(ListasChequeo!$C$3,MATCH($B201&amp;$C$8,ListasChequeo!$P$4:$P$299,0),MATCH(ResumenESTADO!G$11,ListasChequeo!$C$3:$J$3,0)-1),"")=0,"",IFERROR(OFFSET(ListasChequeo!$C$3,MATCH($B201&amp;$C$8,ListasChequeo!$P$4:$P$299,0),MATCH(ResumenESTADO!G$11,ListasChequeo!$C$3:$J$3,0)-1),""))</f>
        <v/>
      </c>
      <c r="H201" s="138" t="s">
        <v>217</v>
      </c>
      <c r="I201" s="137" t="str">
        <f ca="1">IF(IFERROR(OFFSET(ListasChequeo!$C$3,MATCH($B201&amp;$C$8,ListasChequeo!$P$4:$P$299,0),MATCH(ResumenESTADO!I$11,ListasChequeo!$C$3:$J$3,0)-1),"")=0,"",IFERROR(OFFSET(ListasChequeo!$C$3,MATCH($B201&amp;$C$8,ListasChequeo!$P$4:$P$299,0),MATCH(ResumenESTADO!I$11,ListasChequeo!$C$3:$J$3,0)-1),""))</f>
        <v/>
      </c>
      <c r="J201" s="138" t="s">
        <v>217</v>
      </c>
      <c r="K201" s="137" t="str">
        <f ca="1">IF(IFERROR(OFFSET(ListasChequeo!$C$3,MATCH($B201&amp;$C$8,ListasChequeo!$P$4:$P$299,0),MATCH(ResumenESTADO!K$11,ListasChequeo!$C$3:$J$3,0)-1),"")=0,"",IFERROR(OFFSET(ListasChequeo!$C$3,MATCH($B201&amp;$C$8,ListasChequeo!$P$4:$P$299,0),MATCH(ResumenESTADO!K$11,ListasChequeo!$C$3:$J$3,0)-1),""))</f>
        <v/>
      </c>
      <c r="L201" s="63"/>
      <c r="AH201" s="40">
        <v>190</v>
      </c>
    </row>
    <row r="202" spans="2:34" ht="82" customHeight="1">
      <c r="B202" s="130">
        <v>191</v>
      </c>
      <c r="C202" s="139" t="str">
        <f ca="1">IF(IFERROR(OFFSET(ListasChequeo!$C$3,MATCH($B202&amp;$C$8,ListasChequeo!$P$4:$P$299,0),MATCH(ResumenESTADO!C$11,ListasChequeo!$C$3:$J$3,0)-1),"")=0,"",IFERROR(OFFSET(ListasChequeo!$C$3,MATCH($B202&amp;$C$8,ListasChequeo!$P$4:$P$299,0),MATCH(ResumenESTADO!C$11,ListasChequeo!$C$3:$J$3,0)-1),""))</f>
        <v/>
      </c>
      <c r="D202" s="138"/>
      <c r="E202" s="137" t="str">
        <f ca="1">IF(IFERROR(OFFSET(ListasChequeo!$C$3,MATCH($B202&amp;$C$8,ListasChequeo!$P$4:$P$299,0),MATCH(ResumenESTADO!E$11,ListasChequeo!$C$3:$J$3,0)-1),"")=0,"",IFERROR(OFFSET(ListasChequeo!$C$3,MATCH($B202&amp;$C$8,ListasChequeo!$P$4:$P$299,0),MATCH(ResumenESTADO!E$11,ListasChequeo!$C$3:$J$3,0)-1),""))</f>
        <v/>
      </c>
      <c r="F202" s="138" t="s">
        <v>217</v>
      </c>
      <c r="G202" s="137" t="str">
        <f ca="1">IF(IFERROR(OFFSET(ListasChequeo!$C$3,MATCH($B202&amp;$C$8,ListasChequeo!$P$4:$P$299,0),MATCH(ResumenESTADO!G$11,ListasChequeo!$C$3:$J$3,0)-1),"")=0,"",IFERROR(OFFSET(ListasChequeo!$C$3,MATCH($B202&amp;$C$8,ListasChequeo!$P$4:$P$299,0),MATCH(ResumenESTADO!G$11,ListasChequeo!$C$3:$J$3,0)-1),""))</f>
        <v/>
      </c>
      <c r="H202" s="138" t="s">
        <v>217</v>
      </c>
      <c r="I202" s="137" t="str">
        <f ca="1">IF(IFERROR(OFFSET(ListasChequeo!$C$3,MATCH($B202&amp;$C$8,ListasChequeo!$P$4:$P$299,0),MATCH(ResumenESTADO!I$11,ListasChequeo!$C$3:$J$3,0)-1),"")=0,"",IFERROR(OFFSET(ListasChequeo!$C$3,MATCH($B202&amp;$C$8,ListasChequeo!$P$4:$P$299,0),MATCH(ResumenESTADO!I$11,ListasChequeo!$C$3:$J$3,0)-1),""))</f>
        <v/>
      </c>
      <c r="J202" s="138" t="s">
        <v>217</v>
      </c>
      <c r="K202" s="137" t="str">
        <f ca="1">IF(IFERROR(OFFSET(ListasChequeo!$C$3,MATCH($B202&amp;$C$8,ListasChequeo!$P$4:$P$299,0),MATCH(ResumenESTADO!K$11,ListasChequeo!$C$3:$J$3,0)-1),"")=0,"",IFERROR(OFFSET(ListasChequeo!$C$3,MATCH($B202&amp;$C$8,ListasChequeo!$P$4:$P$299,0),MATCH(ResumenESTADO!K$11,ListasChequeo!$C$3:$J$3,0)-1),""))</f>
        <v/>
      </c>
      <c r="L202" s="63"/>
      <c r="AH202" s="40">
        <v>191</v>
      </c>
    </row>
    <row r="203" spans="2:34" ht="82" customHeight="1">
      <c r="B203" s="130">
        <v>192</v>
      </c>
      <c r="C203" s="139" t="str">
        <f ca="1">IF(IFERROR(OFFSET(ListasChequeo!$C$3,MATCH($B203&amp;$C$8,ListasChequeo!$P$4:$P$299,0),MATCH(ResumenESTADO!C$11,ListasChequeo!$C$3:$J$3,0)-1),"")=0,"",IFERROR(OFFSET(ListasChequeo!$C$3,MATCH($B203&amp;$C$8,ListasChequeo!$P$4:$P$299,0),MATCH(ResumenESTADO!C$11,ListasChequeo!$C$3:$J$3,0)-1),""))</f>
        <v/>
      </c>
      <c r="D203" s="138"/>
      <c r="E203" s="137" t="str">
        <f ca="1">IF(IFERROR(OFFSET(ListasChequeo!$C$3,MATCH($B203&amp;$C$8,ListasChequeo!$P$4:$P$299,0),MATCH(ResumenESTADO!E$11,ListasChequeo!$C$3:$J$3,0)-1),"")=0,"",IFERROR(OFFSET(ListasChequeo!$C$3,MATCH($B203&amp;$C$8,ListasChequeo!$P$4:$P$299,0),MATCH(ResumenESTADO!E$11,ListasChequeo!$C$3:$J$3,0)-1),""))</f>
        <v/>
      </c>
      <c r="F203" s="138" t="s">
        <v>217</v>
      </c>
      <c r="G203" s="137" t="str">
        <f ca="1">IF(IFERROR(OFFSET(ListasChequeo!$C$3,MATCH($B203&amp;$C$8,ListasChequeo!$P$4:$P$299,0),MATCH(ResumenESTADO!G$11,ListasChequeo!$C$3:$J$3,0)-1),"")=0,"",IFERROR(OFFSET(ListasChequeo!$C$3,MATCH($B203&amp;$C$8,ListasChequeo!$P$4:$P$299,0),MATCH(ResumenESTADO!G$11,ListasChequeo!$C$3:$J$3,0)-1),""))</f>
        <v/>
      </c>
      <c r="H203" s="138" t="s">
        <v>217</v>
      </c>
      <c r="I203" s="137" t="str">
        <f ca="1">IF(IFERROR(OFFSET(ListasChequeo!$C$3,MATCH($B203&amp;$C$8,ListasChequeo!$P$4:$P$299,0),MATCH(ResumenESTADO!I$11,ListasChequeo!$C$3:$J$3,0)-1),"")=0,"",IFERROR(OFFSET(ListasChequeo!$C$3,MATCH($B203&amp;$C$8,ListasChequeo!$P$4:$P$299,0),MATCH(ResumenESTADO!I$11,ListasChequeo!$C$3:$J$3,0)-1),""))</f>
        <v/>
      </c>
      <c r="J203" s="138" t="s">
        <v>217</v>
      </c>
      <c r="K203" s="137" t="str">
        <f ca="1">IF(IFERROR(OFFSET(ListasChequeo!$C$3,MATCH($B203&amp;$C$8,ListasChequeo!$P$4:$P$299,0),MATCH(ResumenESTADO!K$11,ListasChequeo!$C$3:$J$3,0)-1),"")=0,"",IFERROR(OFFSET(ListasChequeo!$C$3,MATCH($B203&amp;$C$8,ListasChequeo!$P$4:$P$299,0),MATCH(ResumenESTADO!K$11,ListasChequeo!$C$3:$J$3,0)-1),""))</f>
        <v/>
      </c>
      <c r="L203" s="63"/>
      <c r="AH203" s="40">
        <v>192</v>
      </c>
    </row>
    <row r="204" spans="2:34" ht="82" customHeight="1">
      <c r="B204" s="130">
        <v>193</v>
      </c>
      <c r="C204" s="139" t="str">
        <f ca="1">IF(IFERROR(OFFSET(ListasChequeo!$C$3,MATCH($B204&amp;$C$8,ListasChequeo!$P$4:$P$299,0),MATCH(ResumenESTADO!C$11,ListasChequeo!$C$3:$J$3,0)-1),"")=0,"",IFERROR(OFFSET(ListasChequeo!$C$3,MATCH($B204&amp;$C$8,ListasChequeo!$P$4:$P$299,0),MATCH(ResumenESTADO!C$11,ListasChequeo!$C$3:$J$3,0)-1),""))</f>
        <v/>
      </c>
      <c r="D204" s="138"/>
      <c r="E204" s="137" t="str">
        <f ca="1">IF(IFERROR(OFFSET(ListasChequeo!$C$3,MATCH($B204&amp;$C$8,ListasChequeo!$P$4:$P$299,0),MATCH(ResumenESTADO!E$11,ListasChequeo!$C$3:$J$3,0)-1),"")=0,"",IFERROR(OFFSET(ListasChequeo!$C$3,MATCH($B204&amp;$C$8,ListasChequeo!$P$4:$P$299,0),MATCH(ResumenESTADO!E$11,ListasChequeo!$C$3:$J$3,0)-1),""))</f>
        <v/>
      </c>
      <c r="F204" s="138" t="s">
        <v>217</v>
      </c>
      <c r="G204" s="137" t="str">
        <f ca="1">IF(IFERROR(OFFSET(ListasChequeo!$C$3,MATCH($B204&amp;$C$8,ListasChequeo!$P$4:$P$299,0),MATCH(ResumenESTADO!G$11,ListasChequeo!$C$3:$J$3,0)-1),"")=0,"",IFERROR(OFFSET(ListasChequeo!$C$3,MATCH($B204&amp;$C$8,ListasChequeo!$P$4:$P$299,0),MATCH(ResumenESTADO!G$11,ListasChequeo!$C$3:$J$3,0)-1),""))</f>
        <v/>
      </c>
      <c r="H204" s="138" t="s">
        <v>217</v>
      </c>
      <c r="I204" s="137" t="str">
        <f ca="1">IF(IFERROR(OFFSET(ListasChequeo!$C$3,MATCH($B204&amp;$C$8,ListasChequeo!$P$4:$P$299,0),MATCH(ResumenESTADO!I$11,ListasChequeo!$C$3:$J$3,0)-1),"")=0,"",IFERROR(OFFSET(ListasChequeo!$C$3,MATCH($B204&amp;$C$8,ListasChequeo!$P$4:$P$299,0),MATCH(ResumenESTADO!I$11,ListasChequeo!$C$3:$J$3,0)-1),""))</f>
        <v/>
      </c>
      <c r="J204" s="138" t="s">
        <v>217</v>
      </c>
      <c r="K204" s="137" t="str">
        <f ca="1">IF(IFERROR(OFFSET(ListasChequeo!$C$3,MATCH($B204&amp;$C$8,ListasChequeo!$P$4:$P$299,0),MATCH(ResumenESTADO!K$11,ListasChequeo!$C$3:$J$3,0)-1),"")=0,"",IFERROR(OFFSET(ListasChequeo!$C$3,MATCH($B204&amp;$C$8,ListasChequeo!$P$4:$P$299,0),MATCH(ResumenESTADO!K$11,ListasChequeo!$C$3:$J$3,0)-1),""))</f>
        <v/>
      </c>
      <c r="L204" s="63"/>
      <c r="AH204" s="40">
        <v>193</v>
      </c>
    </row>
    <row r="205" spans="2:34" ht="82" customHeight="1">
      <c r="B205" s="130">
        <v>194</v>
      </c>
      <c r="C205" s="139" t="str">
        <f ca="1">IF(IFERROR(OFFSET(ListasChequeo!$C$3,MATCH($B205&amp;$C$8,ListasChequeo!$P$4:$P$299,0),MATCH(ResumenESTADO!C$11,ListasChequeo!$C$3:$J$3,0)-1),"")=0,"",IFERROR(OFFSET(ListasChequeo!$C$3,MATCH($B205&amp;$C$8,ListasChequeo!$P$4:$P$299,0),MATCH(ResumenESTADO!C$11,ListasChequeo!$C$3:$J$3,0)-1),""))</f>
        <v/>
      </c>
      <c r="D205" s="138"/>
      <c r="E205" s="137" t="str">
        <f ca="1">IF(IFERROR(OFFSET(ListasChequeo!$C$3,MATCH($B205&amp;$C$8,ListasChequeo!$P$4:$P$299,0),MATCH(ResumenESTADO!E$11,ListasChequeo!$C$3:$J$3,0)-1),"")=0,"",IFERROR(OFFSET(ListasChequeo!$C$3,MATCH($B205&amp;$C$8,ListasChequeo!$P$4:$P$299,0),MATCH(ResumenESTADO!E$11,ListasChequeo!$C$3:$J$3,0)-1),""))</f>
        <v/>
      </c>
      <c r="F205" s="138" t="s">
        <v>217</v>
      </c>
      <c r="G205" s="137" t="str">
        <f ca="1">IF(IFERROR(OFFSET(ListasChequeo!$C$3,MATCH($B205&amp;$C$8,ListasChequeo!$P$4:$P$299,0),MATCH(ResumenESTADO!G$11,ListasChequeo!$C$3:$J$3,0)-1),"")=0,"",IFERROR(OFFSET(ListasChequeo!$C$3,MATCH($B205&amp;$C$8,ListasChequeo!$P$4:$P$299,0),MATCH(ResumenESTADO!G$11,ListasChequeo!$C$3:$J$3,0)-1),""))</f>
        <v/>
      </c>
      <c r="H205" s="138" t="s">
        <v>217</v>
      </c>
      <c r="I205" s="137" t="str">
        <f ca="1">IF(IFERROR(OFFSET(ListasChequeo!$C$3,MATCH($B205&amp;$C$8,ListasChequeo!$P$4:$P$299,0),MATCH(ResumenESTADO!I$11,ListasChequeo!$C$3:$J$3,0)-1),"")=0,"",IFERROR(OFFSET(ListasChequeo!$C$3,MATCH($B205&amp;$C$8,ListasChequeo!$P$4:$P$299,0),MATCH(ResumenESTADO!I$11,ListasChequeo!$C$3:$J$3,0)-1),""))</f>
        <v/>
      </c>
      <c r="J205" s="138" t="s">
        <v>217</v>
      </c>
      <c r="K205" s="137" t="str">
        <f ca="1">IF(IFERROR(OFFSET(ListasChequeo!$C$3,MATCH($B205&amp;$C$8,ListasChequeo!$P$4:$P$299,0),MATCH(ResumenESTADO!K$11,ListasChequeo!$C$3:$J$3,0)-1),"")=0,"",IFERROR(OFFSET(ListasChequeo!$C$3,MATCH($B205&amp;$C$8,ListasChequeo!$P$4:$P$299,0),MATCH(ResumenESTADO!K$11,ListasChequeo!$C$3:$J$3,0)-1),""))</f>
        <v/>
      </c>
      <c r="L205" s="63"/>
      <c r="AH205" s="40">
        <v>194</v>
      </c>
    </row>
    <row r="206" spans="2:34" ht="82" customHeight="1">
      <c r="B206" s="130">
        <v>195</v>
      </c>
      <c r="C206" s="139" t="str">
        <f ca="1">IF(IFERROR(OFFSET(ListasChequeo!$C$3,MATCH($B206&amp;$C$8,ListasChequeo!$P$4:$P$299,0),MATCH(ResumenESTADO!C$11,ListasChequeo!$C$3:$J$3,0)-1),"")=0,"",IFERROR(OFFSET(ListasChequeo!$C$3,MATCH($B206&amp;$C$8,ListasChequeo!$P$4:$P$299,0),MATCH(ResumenESTADO!C$11,ListasChequeo!$C$3:$J$3,0)-1),""))</f>
        <v/>
      </c>
      <c r="D206" s="138"/>
      <c r="E206" s="137" t="str">
        <f ca="1">IF(IFERROR(OFFSET(ListasChequeo!$C$3,MATCH($B206&amp;$C$8,ListasChequeo!$P$4:$P$299,0),MATCH(ResumenESTADO!E$11,ListasChequeo!$C$3:$J$3,0)-1),"")=0,"",IFERROR(OFFSET(ListasChequeo!$C$3,MATCH($B206&amp;$C$8,ListasChequeo!$P$4:$P$299,0),MATCH(ResumenESTADO!E$11,ListasChequeo!$C$3:$J$3,0)-1),""))</f>
        <v/>
      </c>
      <c r="F206" s="138" t="s">
        <v>217</v>
      </c>
      <c r="G206" s="137" t="str">
        <f ca="1">IF(IFERROR(OFFSET(ListasChequeo!$C$3,MATCH($B206&amp;$C$8,ListasChequeo!$P$4:$P$299,0),MATCH(ResumenESTADO!G$11,ListasChequeo!$C$3:$J$3,0)-1),"")=0,"",IFERROR(OFFSET(ListasChequeo!$C$3,MATCH($B206&amp;$C$8,ListasChequeo!$P$4:$P$299,0),MATCH(ResumenESTADO!G$11,ListasChequeo!$C$3:$J$3,0)-1),""))</f>
        <v/>
      </c>
      <c r="H206" s="138" t="s">
        <v>217</v>
      </c>
      <c r="I206" s="137" t="str">
        <f ca="1">IF(IFERROR(OFFSET(ListasChequeo!$C$3,MATCH($B206&amp;$C$8,ListasChequeo!$P$4:$P$299,0),MATCH(ResumenESTADO!I$11,ListasChequeo!$C$3:$J$3,0)-1),"")=0,"",IFERROR(OFFSET(ListasChequeo!$C$3,MATCH($B206&amp;$C$8,ListasChequeo!$P$4:$P$299,0),MATCH(ResumenESTADO!I$11,ListasChequeo!$C$3:$J$3,0)-1),""))</f>
        <v/>
      </c>
      <c r="J206" s="138" t="s">
        <v>217</v>
      </c>
      <c r="K206" s="137" t="str">
        <f ca="1">IF(IFERROR(OFFSET(ListasChequeo!$C$3,MATCH($B206&amp;$C$8,ListasChequeo!$P$4:$P$299,0),MATCH(ResumenESTADO!K$11,ListasChequeo!$C$3:$J$3,0)-1),"")=0,"",IFERROR(OFFSET(ListasChequeo!$C$3,MATCH($B206&amp;$C$8,ListasChequeo!$P$4:$P$299,0),MATCH(ResumenESTADO!K$11,ListasChequeo!$C$3:$J$3,0)-1),""))</f>
        <v/>
      </c>
      <c r="L206" s="63"/>
      <c r="AH206" s="40">
        <v>195</v>
      </c>
    </row>
    <row r="207" spans="2:34" ht="82" customHeight="1">
      <c r="B207" s="130">
        <v>196</v>
      </c>
      <c r="C207" s="139" t="str">
        <f ca="1">IF(IFERROR(OFFSET(ListasChequeo!$C$3,MATCH($B207&amp;$C$8,ListasChequeo!$P$4:$P$299,0),MATCH(ResumenESTADO!C$11,ListasChequeo!$C$3:$J$3,0)-1),"")=0,"",IFERROR(OFFSET(ListasChequeo!$C$3,MATCH($B207&amp;$C$8,ListasChequeo!$P$4:$P$299,0),MATCH(ResumenESTADO!C$11,ListasChequeo!$C$3:$J$3,0)-1),""))</f>
        <v/>
      </c>
      <c r="D207" s="138"/>
      <c r="E207" s="137" t="str">
        <f ca="1">IF(IFERROR(OFFSET(ListasChequeo!$C$3,MATCH($B207&amp;$C$8,ListasChequeo!$P$4:$P$299,0),MATCH(ResumenESTADO!E$11,ListasChequeo!$C$3:$J$3,0)-1),"")=0,"",IFERROR(OFFSET(ListasChequeo!$C$3,MATCH($B207&amp;$C$8,ListasChequeo!$P$4:$P$299,0),MATCH(ResumenESTADO!E$11,ListasChequeo!$C$3:$J$3,0)-1),""))</f>
        <v/>
      </c>
      <c r="F207" s="138" t="s">
        <v>217</v>
      </c>
      <c r="G207" s="137" t="str">
        <f ca="1">IF(IFERROR(OFFSET(ListasChequeo!$C$3,MATCH($B207&amp;$C$8,ListasChequeo!$P$4:$P$299,0),MATCH(ResumenESTADO!G$11,ListasChequeo!$C$3:$J$3,0)-1),"")=0,"",IFERROR(OFFSET(ListasChequeo!$C$3,MATCH($B207&amp;$C$8,ListasChequeo!$P$4:$P$299,0),MATCH(ResumenESTADO!G$11,ListasChequeo!$C$3:$J$3,0)-1),""))</f>
        <v/>
      </c>
      <c r="H207" s="138" t="s">
        <v>217</v>
      </c>
      <c r="I207" s="137" t="str">
        <f ca="1">IF(IFERROR(OFFSET(ListasChequeo!$C$3,MATCH($B207&amp;$C$8,ListasChequeo!$P$4:$P$299,0),MATCH(ResumenESTADO!I$11,ListasChequeo!$C$3:$J$3,0)-1),"")=0,"",IFERROR(OFFSET(ListasChequeo!$C$3,MATCH($B207&amp;$C$8,ListasChequeo!$P$4:$P$299,0),MATCH(ResumenESTADO!I$11,ListasChequeo!$C$3:$J$3,0)-1),""))</f>
        <v/>
      </c>
      <c r="J207" s="138" t="s">
        <v>217</v>
      </c>
      <c r="K207" s="137" t="str">
        <f ca="1">IF(IFERROR(OFFSET(ListasChequeo!$C$3,MATCH($B207&amp;$C$8,ListasChequeo!$P$4:$P$299,0),MATCH(ResumenESTADO!K$11,ListasChequeo!$C$3:$J$3,0)-1),"")=0,"",IFERROR(OFFSET(ListasChequeo!$C$3,MATCH($B207&amp;$C$8,ListasChequeo!$P$4:$P$299,0),MATCH(ResumenESTADO!K$11,ListasChequeo!$C$3:$J$3,0)-1),""))</f>
        <v/>
      </c>
      <c r="L207" s="63"/>
      <c r="AH207" s="40">
        <v>196</v>
      </c>
    </row>
    <row r="208" spans="2:34" ht="82" customHeight="1">
      <c r="B208" s="130">
        <v>197</v>
      </c>
      <c r="C208" s="139" t="str">
        <f ca="1">IF(IFERROR(OFFSET(ListasChequeo!$C$3,MATCH($B208&amp;$C$8,ListasChequeo!$P$4:$P$299,0),MATCH(ResumenESTADO!C$11,ListasChequeo!$C$3:$J$3,0)-1),"")=0,"",IFERROR(OFFSET(ListasChequeo!$C$3,MATCH($B208&amp;$C$8,ListasChequeo!$P$4:$P$299,0),MATCH(ResumenESTADO!C$11,ListasChequeo!$C$3:$J$3,0)-1),""))</f>
        <v/>
      </c>
      <c r="D208" s="138"/>
      <c r="E208" s="137" t="str">
        <f ca="1">IF(IFERROR(OFFSET(ListasChequeo!$C$3,MATCH($B208&amp;$C$8,ListasChequeo!$P$4:$P$299,0),MATCH(ResumenESTADO!E$11,ListasChequeo!$C$3:$J$3,0)-1),"")=0,"",IFERROR(OFFSET(ListasChequeo!$C$3,MATCH($B208&amp;$C$8,ListasChequeo!$P$4:$P$299,0),MATCH(ResumenESTADO!E$11,ListasChequeo!$C$3:$J$3,0)-1),""))</f>
        <v/>
      </c>
      <c r="F208" s="138" t="s">
        <v>217</v>
      </c>
      <c r="G208" s="137" t="str">
        <f ca="1">IF(IFERROR(OFFSET(ListasChequeo!$C$3,MATCH($B208&amp;$C$8,ListasChequeo!$P$4:$P$299,0),MATCH(ResumenESTADO!G$11,ListasChequeo!$C$3:$J$3,0)-1),"")=0,"",IFERROR(OFFSET(ListasChequeo!$C$3,MATCH($B208&amp;$C$8,ListasChequeo!$P$4:$P$299,0),MATCH(ResumenESTADO!G$11,ListasChequeo!$C$3:$J$3,0)-1),""))</f>
        <v/>
      </c>
      <c r="H208" s="138" t="s">
        <v>217</v>
      </c>
      <c r="I208" s="137" t="str">
        <f ca="1">IF(IFERROR(OFFSET(ListasChequeo!$C$3,MATCH($B208&amp;$C$8,ListasChequeo!$P$4:$P$299,0),MATCH(ResumenESTADO!I$11,ListasChequeo!$C$3:$J$3,0)-1),"")=0,"",IFERROR(OFFSET(ListasChequeo!$C$3,MATCH($B208&amp;$C$8,ListasChequeo!$P$4:$P$299,0),MATCH(ResumenESTADO!I$11,ListasChequeo!$C$3:$J$3,0)-1),""))</f>
        <v/>
      </c>
      <c r="J208" s="138" t="s">
        <v>217</v>
      </c>
      <c r="K208" s="137" t="str">
        <f ca="1">IF(IFERROR(OFFSET(ListasChequeo!$C$3,MATCH($B208&amp;$C$8,ListasChequeo!$P$4:$P$299,0),MATCH(ResumenESTADO!K$11,ListasChequeo!$C$3:$J$3,0)-1),"")=0,"",IFERROR(OFFSET(ListasChequeo!$C$3,MATCH($B208&amp;$C$8,ListasChequeo!$P$4:$P$299,0),MATCH(ResumenESTADO!K$11,ListasChequeo!$C$3:$J$3,0)-1),""))</f>
        <v/>
      </c>
      <c r="L208" s="63"/>
      <c r="AH208" s="40">
        <v>197</v>
      </c>
    </row>
    <row r="209" spans="2:34" ht="82" customHeight="1">
      <c r="B209" s="130">
        <v>198</v>
      </c>
      <c r="C209" s="139" t="str">
        <f ca="1">IF(IFERROR(OFFSET(ListasChequeo!$C$3,MATCH($B209&amp;$C$8,ListasChequeo!$P$4:$P$299,0),MATCH(ResumenESTADO!C$11,ListasChequeo!$C$3:$J$3,0)-1),"")=0,"",IFERROR(OFFSET(ListasChequeo!$C$3,MATCH($B209&amp;$C$8,ListasChequeo!$P$4:$P$299,0),MATCH(ResumenESTADO!C$11,ListasChequeo!$C$3:$J$3,0)-1),""))</f>
        <v/>
      </c>
      <c r="D209" s="138"/>
      <c r="E209" s="137" t="str">
        <f ca="1">IF(IFERROR(OFFSET(ListasChequeo!$C$3,MATCH($B209&amp;$C$8,ListasChequeo!$P$4:$P$299,0),MATCH(ResumenESTADO!E$11,ListasChequeo!$C$3:$J$3,0)-1),"")=0,"",IFERROR(OFFSET(ListasChequeo!$C$3,MATCH($B209&amp;$C$8,ListasChequeo!$P$4:$P$299,0),MATCH(ResumenESTADO!E$11,ListasChequeo!$C$3:$J$3,0)-1),""))</f>
        <v/>
      </c>
      <c r="F209" s="138" t="s">
        <v>217</v>
      </c>
      <c r="G209" s="137" t="str">
        <f ca="1">IF(IFERROR(OFFSET(ListasChequeo!$C$3,MATCH($B209&amp;$C$8,ListasChequeo!$P$4:$P$299,0),MATCH(ResumenESTADO!G$11,ListasChequeo!$C$3:$J$3,0)-1),"")=0,"",IFERROR(OFFSET(ListasChequeo!$C$3,MATCH($B209&amp;$C$8,ListasChequeo!$P$4:$P$299,0),MATCH(ResumenESTADO!G$11,ListasChequeo!$C$3:$J$3,0)-1),""))</f>
        <v/>
      </c>
      <c r="H209" s="138" t="s">
        <v>217</v>
      </c>
      <c r="I209" s="137" t="str">
        <f ca="1">IF(IFERROR(OFFSET(ListasChequeo!$C$3,MATCH($B209&amp;$C$8,ListasChequeo!$P$4:$P$299,0),MATCH(ResumenESTADO!I$11,ListasChequeo!$C$3:$J$3,0)-1),"")=0,"",IFERROR(OFFSET(ListasChequeo!$C$3,MATCH($B209&amp;$C$8,ListasChequeo!$P$4:$P$299,0),MATCH(ResumenESTADO!I$11,ListasChequeo!$C$3:$J$3,0)-1),""))</f>
        <v/>
      </c>
      <c r="J209" s="138" t="s">
        <v>217</v>
      </c>
      <c r="K209" s="137" t="str">
        <f ca="1">IF(IFERROR(OFFSET(ListasChequeo!$C$3,MATCH($B209&amp;$C$8,ListasChequeo!$P$4:$P$299,0),MATCH(ResumenESTADO!K$11,ListasChequeo!$C$3:$J$3,0)-1),"")=0,"",IFERROR(OFFSET(ListasChequeo!$C$3,MATCH($B209&amp;$C$8,ListasChequeo!$P$4:$P$299,0),MATCH(ResumenESTADO!K$11,ListasChequeo!$C$3:$J$3,0)-1),""))</f>
        <v/>
      </c>
      <c r="L209" s="63"/>
      <c r="AH209" s="40">
        <v>198</v>
      </c>
    </row>
    <row r="210" spans="2:34" ht="82" customHeight="1">
      <c r="B210" s="130">
        <v>199</v>
      </c>
      <c r="C210" s="139" t="str">
        <f ca="1">IF(IFERROR(OFFSET(ListasChequeo!$C$3,MATCH($B210&amp;$C$8,ListasChequeo!$P$4:$P$299,0),MATCH(ResumenESTADO!C$11,ListasChequeo!$C$3:$J$3,0)-1),"")=0,"",IFERROR(OFFSET(ListasChequeo!$C$3,MATCH($B210&amp;$C$8,ListasChequeo!$P$4:$P$299,0),MATCH(ResumenESTADO!C$11,ListasChequeo!$C$3:$J$3,0)-1),""))</f>
        <v/>
      </c>
      <c r="D210" s="138"/>
      <c r="E210" s="137" t="str">
        <f ca="1">IF(IFERROR(OFFSET(ListasChequeo!$C$3,MATCH($B210&amp;$C$8,ListasChequeo!$P$4:$P$299,0),MATCH(ResumenESTADO!E$11,ListasChequeo!$C$3:$J$3,0)-1),"")=0,"",IFERROR(OFFSET(ListasChequeo!$C$3,MATCH($B210&amp;$C$8,ListasChequeo!$P$4:$P$299,0),MATCH(ResumenESTADO!E$11,ListasChequeo!$C$3:$J$3,0)-1),""))</f>
        <v/>
      </c>
      <c r="F210" s="138" t="s">
        <v>217</v>
      </c>
      <c r="G210" s="137" t="str">
        <f ca="1">IF(IFERROR(OFFSET(ListasChequeo!$C$3,MATCH($B210&amp;$C$8,ListasChequeo!$P$4:$P$299,0),MATCH(ResumenESTADO!G$11,ListasChequeo!$C$3:$J$3,0)-1),"")=0,"",IFERROR(OFFSET(ListasChequeo!$C$3,MATCH($B210&amp;$C$8,ListasChequeo!$P$4:$P$299,0),MATCH(ResumenESTADO!G$11,ListasChequeo!$C$3:$J$3,0)-1),""))</f>
        <v/>
      </c>
      <c r="H210" s="138" t="s">
        <v>217</v>
      </c>
      <c r="I210" s="137" t="str">
        <f ca="1">IF(IFERROR(OFFSET(ListasChequeo!$C$3,MATCH($B210&amp;$C$8,ListasChequeo!$P$4:$P$299,0),MATCH(ResumenESTADO!I$11,ListasChequeo!$C$3:$J$3,0)-1),"")=0,"",IFERROR(OFFSET(ListasChequeo!$C$3,MATCH($B210&amp;$C$8,ListasChequeo!$P$4:$P$299,0),MATCH(ResumenESTADO!I$11,ListasChequeo!$C$3:$J$3,0)-1),""))</f>
        <v/>
      </c>
      <c r="J210" s="138" t="s">
        <v>217</v>
      </c>
      <c r="K210" s="137" t="str">
        <f ca="1">IF(IFERROR(OFFSET(ListasChequeo!$C$3,MATCH($B210&amp;$C$8,ListasChequeo!$P$4:$P$299,0),MATCH(ResumenESTADO!K$11,ListasChequeo!$C$3:$J$3,0)-1),"")=0,"",IFERROR(OFFSET(ListasChequeo!$C$3,MATCH($B210&amp;$C$8,ListasChequeo!$P$4:$P$299,0),MATCH(ResumenESTADO!K$11,ListasChequeo!$C$3:$J$3,0)-1),""))</f>
        <v/>
      </c>
      <c r="L210" s="63"/>
      <c r="AH210" s="40">
        <v>199</v>
      </c>
    </row>
    <row r="211" spans="2:34" ht="82" customHeight="1">
      <c r="B211" s="130">
        <v>200</v>
      </c>
      <c r="C211" s="139" t="str">
        <f ca="1">IF(IFERROR(OFFSET(ListasChequeo!$C$3,MATCH($B211&amp;$C$8,ListasChequeo!$P$4:$P$299,0),MATCH(ResumenESTADO!C$11,ListasChequeo!$C$3:$J$3,0)-1),"")=0,"",IFERROR(OFFSET(ListasChequeo!$C$3,MATCH($B211&amp;$C$8,ListasChequeo!$P$4:$P$299,0),MATCH(ResumenESTADO!C$11,ListasChequeo!$C$3:$J$3,0)-1),""))</f>
        <v/>
      </c>
      <c r="D211" s="138"/>
      <c r="E211" s="137" t="str">
        <f ca="1">IF(IFERROR(OFFSET(ListasChequeo!$C$3,MATCH($B211&amp;$C$8,ListasChequeo!$P$4:$P$299,0),MATCH(ResumenESTADO!E$11,ListasChequeo!$C$3:$J$3,0)-1),"")=0,"",IFERROR(OFFSET(ListasChequeo!$C$3,MATCH($B211&amp;$C$8,ListasChequeo!$P$4:$P$299,0),MATCH(ResumenESTADO!E$11,ListasChequeo!$C$3:$J$3,0)-1),""))</f>
        <v/>
      </c>
      <c r="F211" s="138" t="s">
        <v>217</v>
      </c>
      <c r="G211" s="137" t="str">
        <f ca="1">IF(IFERROR(OFFSET(ListasChequeo!$C$3,MATCH($B211&amp;$C$8,ListasChequeo!$P$4:$P$299,0),MATCH(ResumenESTADO!G$11,ListasChequeo!$C$3:$J$3,0)-1),"")=0,"",IFERROR(OFFSET(ListasChequeo!$C$3,MATCH($B211&amp;$C$8,ListasChequeo!$P$4:$P$299,0),MATCH(ResumenESTADO!G$11,ListasChequeo!$C$3:$J$3,0)-1),""))</f>
        <v/>
      </c>
      <c r="H211" s="138" t="s">
        <v>217</v>
      </c>
      <c r="I211" s="137" t="str">
        <f ca="1">IF(IFERROR(OFFSET(ListasChequeo!$C$3,MATCH($B211&amp;$C$8,ListasChequeo!$P$4:$P$299,0),MATCH(ResumenESTADO!I$11,ListasChequeo!$C$3:$J$3,0)-1),"")=0,"",IFERROR(OFFSET(ListasChequeo!$C$3,MATCH($B211&amp;$C$8,ListasChequeo!$P$4:$P$299,0),MATCH(ResumenESTADO!I$11,ListasChequeo!$C$3:$J$3,0)-1),""))</f>
        <v/>
      </c>
      <c r="J211" s="138" t="s">
        <v>217</v>
      </c>
      <c r="K211" s="137" t="str">
        <f ca="1">IF(IFERROR(OFFSET(ListasChequeo!$C$3,MATCH($B211&amp;$C$8,ListasChequeo!$P$4:$P$299,0),MATCH(ResumenESTADO!K$11,ListasChequeo!$C$3:$J$3,0)-1),"")=0,"",IFERROR(OFFSET(ListasChequeo!$C$3,MATCH($B211&amp;$C$8,ListasChequeo!$P$4:$P$299,0),MATCH(ResumenESTADO!K$11,ListasChequeo!$C$3:$J$3,0)-1),""))</f>
        <v/>
      </c>
      <c r="L211" s="63"/>
      <c r="AH211" s="40">
        <v>200</v>
      </c>
    </row>
    <row r="212" spans="2:34" ht="82" customHeight="1">
      <c r="B212" s="130">
        <v>201</v>
      </c>
      <c r="C212" s="139" t="str">
        <f ca="1">IF(IFERROR(OFFSET(ListasChequeo!$C$3,MATCH($B212&amp;$C$8,ListasChequeo!$P$4:$P$299,0),MATCH(ResumenESTADO!C$11,ListasChequeo!$C$3:$J$3,0)-1),"")=0,"",IFERROR(OFFSET(ListasChequeo!$C$3,MATCH($B212&amp;$C$8,ListasChequeo!$P$4:$P$299,0),MATCH(ResumenESTADO!C$11,ListasChequeo!$C$3:$J$3,0)-1),""))</f>
        <v/>
      </c>
      <c r="D212" s="138"/>
      <c r="E212" s="137" t="str">
        <f ca="1">IF(IFERROR(OFFSET(ListasChequeo!$C$3,MATCH($B212&amp;$C$8,ListasChequeo!$P$4:$P$299,0),MATCH(ResumenESTADO!E$11,ListasChequeo!$C$3:$J$3,0)-1),"")=0,"",IFERROR(OFFSET(ListasChequeo!$C$3,MATCH($B212&amp;$C$8,ListasChequeo!$P$4:$P$299,0),MATCH(ResumenESTADO!E$11,ListasChequeo!$C$3:$J$3,0)-1),""))</f>
        <v/>
      </c>
      <c r="F212" s="138" t="s">
        <v>217</v>
      </c>
      <c r="G212" s="137" t="str">
        <f ca="1">IF(IFERROR(OFFSET(ListasChequeo!$C$3,MATCH($B212&amp;$C$8,ListasChequeo!$P$4:$P$299,0),MATCH(ResumenESTADO!G$11,ListasChequeo!$C$3:$J$3,0)-1),"")=0,"",IFERROR(OFFSET(ListasChequeo!$C$3,MATCH($B212&amp;$C$8,ListasChequeo!$P$4:$P$299,0),MATCH(ResumenESTADO!G$11,ListasChequeo!$C$3:$J$3,0)-1),""))</f>
        <v/>
      </c>
      <c r="H212" s="138" t="s">
        <v>217</v>
      </c>
      <c r="I212" s="137" t="str">
        <f ca="1">IF(IFERROR(OFFSET(ListasChequeo!$C$3,MATCH($B212&amp;$C$8,ListasChequeo!$P$4:$P$299,0),MATCH(ResumenESTADO!I$11,ListasChequeo!$C$3:$J$3,0)-1),"")=0,"",IFERROR(OFFSET(ListasChequeo!$C$3,MATCH($B212&amp;$C$8,ListasChequeo!$P$4:$P$299,0),MATCH(ResumenESTADO!I$11,ListasChequeo!$C$3:$J$3,0)-1),""))</f>
        <v/>
      </c>
      <c r="J212" s="138" t="s">
        <v>217</v>
      </c>
      <c r="K212" s="137" t="str">
        <f ca="1">IF(IFERROR(OFFSET(ListasChequeo!$C$3,MATCH($B212&amp;$C$8,ListasChequeo!$P$4:$P$299,0),MATCH(ResumenESTADO!K$11,ListasChequeo!$C$3:$J$3,0)-1),"")=0,"",IFERROR(OFFSET(ListasChequeo!$C$3,MATCH($B212&amp;$C$8,ListasChequeo!$P$4:$P$299,0),MATCH(ResumenESTADO!K$11,ListasChequeo!$C$3:$J$3,0)-1),""))</f>
        <v/>
      </c>
      <c r="L212" s="63"/>
      <c r="AH212" s="40">
        <v>201</v>
      </c>
    </row>
    <row r="213" spans="2:34" ht="82" customHeight="1">
      <c r="B213" s="130">
        <v>202</v>
      </c>
      <c r="C213" s="139" t="str">
        <f ca="1">IF(IFERROR(OFFSET(ListasChequeo!$C$3,MATCH($B213&amp;$C$8,ListasChequeo!$P$4:$P$299,0),MATCH(ResumenESTADO!C$11,ListasChequeo!$C$3:$J$3,0)-1),"")=0,"",IFERROR(OFFSET(ListasChequeo!$C$3,MATCH($B213&amp;$C$8,ListasChequeo!$P$4:$P$299,0),MATCH(ResumenESTADO!C$11,ListasChequeo!$C$3:$J$3,0)-1),""))</f>
        <v/>
      </c>
      <c r="D213" s="138"/>
      <c r="E213" s="137" t="str">
        <f ca="1">IF(IFERROR(OFFSET(ListasChequeo!$C$3,MATCH($B213&amp;$C$8,ListasChequeo!$P$4:$P$299,0),MATCH(ResumenESTADO!E$11,ListasChequeo!$C$3:$J$3,0)-1),"")=0,"",IFERROR(OFFSET(ListasChequeo!$C$3,MATCH($B213&amp;$C$8,ListasChequeo!$P$4:$P$299,0),MATCH(ResumenESTADO!E$11,ListasChequeo!$C$3:$J$3,0)-1),""))</f>
        <v/>
      </c>
      <c r="F213" s="138" t="s">
        <v>217</v>
      </c>
      <c r="G213" s="137" t="str">
        <f ca="1">IF(IFERROR(OFFSET(ListasChequeo!$C$3,MATCH($B213&amp;$C$8,ListasChequeo!$P$4:$P$299,0),MATCH(ResumenESTADO!G$11,ListasChequeo!$C$3:$J$3,0)-1),"")=0,"",IFERROR(OFFSET(ListasChequeo!$C$3,MATCH($B213&amp;$C$8,ListasChequeo!$P$4:$P$299,0),MATCH(ResumenESTADO!G$11,ListasChequeo!$C$3:$J$3,0)-1),""))</f>
        <v/>
      </c>
      <c r="H213" s="138" t="s">
        <v>217</v>
      </c>
      <c r="I213" s="137" t="str">
        <f ca="1">IF(IFERROR(OFFSET(ListasChequeo!$C$3,MATCH($B213&amp;$C$8,ListasChequeo!$P$4:$P$299,0),MATCH(ResumenESTADO!I$11,ListasChequeo!$C$3:$J$3,0)-1),"")=0,"",IFERROR(OFFSET(ListasChequeo!$C$3,MATCH($B213&amp;$C$8,ListasChequeo!$P$4:$P$299,0),MATCH(ResumenESTADO!I$11,ListasChequeo!$C$3:$J$3,0)-1),""))</f>
        <v/>
      </c>
      <c r="J213" s="138" t="s">
        <v>217</v>
      </c>
      <c r="K213" s="137" t="str">
        <f ca="1">IF(IFERROR(OFFSET(ListasChequeo!$C$3,MATCH($B213&amp;$C$8,ListasChequeo!$P$4:$P$299,0),MATCH(ResumenESTADO!K$11,ListasChequeo!$C$3:$J$3,0)-1),"")=0,"",IFERROR(OFFSET(ListasChequeo!$C$3,MATCH($B213&amp;$C$8,ListasChequeo!$P$4:$P$299,0),MATCH(ResumenESTADO!K$11,ListasChequeo!$C$3:$J$3,0)-1),""))</f>
        <v/>
      </c>
      <c r="L213" s="63"/>
      <c r="AH213" s="40">
        <v>202</v>
      </c>
    </row>
    <row r="214" spans="2:34" ht="82" customHeight="1">
      <c r="B214" s="130">
        <v>203</v>
      </c>
      <c r="C214" s="139" t="str">
        <f ca="1">IF(IFERROR(OFFSET(ListasChequeo!$C$3,MATCH($B214&amp;$C$8,ListasChequeo!$P$4:$P$299,0),MATCH(ResumenESTADO!C$11,ListasChequeo!$C$3:$J$3,0)-1),"")=0,"",IFERROR(OFFSET(ListasChequeo!$C$3,MATCH($B214&amp;$C$8,ListasChequeo!$P$4:$P$299,0),MATCH(ResumenESTADO!C$11,ListasChequeo!$C$3:$J$3,0)-1),""))</f>
        <v/>
      </c>
      <c r="D214" s="138"/>
      <c r="E214" s="137" t="str">
        <f ca="1">IF(IFERROR(OFFSET(ListasChequeo!$C$3,MATCH($B214&amp;$C$8,ListasChequeo!$P$4:$P$299,0),MATCH(ResumenESTADO!E$11,ListasChequeo!$C$3:$J$3,0)-1),"")=0,"",IFERROR(OFFSET(ListasChequeo!$C$3,MATCH($B214&amp;$C$8,ListasChequeo!$P$4:$P$299,0),MATCH(ResumenESTADO!E$11,ListasChequeo!$C$3:$J$3,0)-1),""))</f>
        <v/>
      </c>
      <c r="F214" s="138" t="s">
        <v>217</v>
      </c>
      <c r="G214" s="137" t="str">
        <f ca="1">IF(IFERROR(OFFSET(ListasChequeo!$C$3,MATCH($B214&amp;$C$8,ListasChequeo!$P$4:$P$299,0),MATCH(ResumenESTADO!G$11,ListasChequeo!$C$3:$J$3,0)-1),"")=0,"",IFERROR(OFFSET(ListasChequeo!$C$3,MATCH($B214&amp;$C$8,ListasChequeo!$P$4:$P$299,0),MATCH(ResumenESTADO!G$11,ListasChequeo!$C$3:$J$3,0)-1),""))</f>
        <v/>
      </c>
      <c r="H214" s="138" t="s">
        <v>217</v>
      </c>
      <c r="I214" s="137" t="str">
        <f ca="1">IF(IFERROR(OFFSET(ListasChequeo!$C$3,MATCH($B214&amp;$C$8,ListasChequeo!$P$4:$P$299,0),MATCH(ResumenESTADO!I$11,ListasChequeo!$C$3:$J$3,0)-1),"")=0,"",IFERROR(OFFSET(ListasChequeo!$C$3,MATCH($B214&amp;$C$8,ListasChequeo!$P$4:$P$299,0),MATCH(ResumenESTADO!I$11,ListasChequeo!$C$3:$J$3,0)-1),""))</f>
        <v/>
      </c>
      <c r="J214" s="138" t="s">
        <v>217</v>
      </c>
      <c r="K214" s="137" t="str">
        <f ca="1">IF(IFERROR(OFFSET(ListasChequeo!$C$3,MATCH($B214&amp;$C$8,ListasChequeo!$P$4:$P$299,0),MATCH(ResumenESTADO!K$11,ListasChequeo!$C$3:$J$3,0)-1),"")=0,"",IFERROR(OFFSET(ListasChequeo!$C$3,MATCH($B214&amp;$C$8,ListasChequeo!$P$4:$P$299,0),MATCH(ResumenESTADO!K$11,ListasChequeo!$C$3:$J$3,0)-1),""))</f>
        <v/>
      </c>
      <c r="L214" s="63"/>
      <c r="AH214" s="40">
        <v>203</v>
      </c>
    </row>
    <row r="215" spans="2:34" ht="82" customHeight="1">
      <c r="B215" s="130">
        <v>204</v>
      </c>
      <c r="C215" s="139" t="str">
        <f ca="1">IF(IFERROR(OFFSET(ListasChequeo!$C$3,MATCH($B215&amp;$C$8,ListasChequeo!$P$4:$P$299,0),MATCH(ResumenESTADO!C$11,ListasChequeo!$C$3:$J$3,0)-1),"")=0,"",IFERROR(OFFSET(ListasChequeo!$C$3,MATCH($B215&amp;$C$8,ListasChequeo!$P$4:$P$299,0),MATCH(ResumenESTADO!C$11,ListasChequeo!$C$3:$J$3,0)-1),""))</f>
        <v/>
      </c>
      <c r="D215" s="138"/>
      <c r="E215" s="137" t="str">
        <f ca="1">IF(IFERROR(OFFSET(ListasChequeo!$C$3,MATCH($B215&amp;$C$8,ListasChequeo!$P$4:$P$299,0),MATCH(ResumenESTADO!E$11,ListasChequeo!$C$3:$J$3,0)-1),"")=0,"",IFERROR(OFFSET(ListasChequeo!$C$3,MATCH($B215&amp;$C$8,ListasChequeo!$P$4:$P$299,0),MATCH(ResumenESTADO!E$11,ListasChequeo!$C$3:$J$3,0)-1),""))</f>
        <v/>
      </c>
      <c r="F215" s="138" t="s">
        <v>217</v>
      </c>
      <c r="G215" s="137" t="str">
        <f ca="1">IF(IFERROR(OFFSET(ListasChequeo!$C$3,MATCH($B215&amp;$C$8,ListasChequeo!$P$4:$P$299,0),MATCH(ResumenESTADO!G$11,ListasChequeo!$C$3:$J$3,0)-1),"")=0,"",IFERROR(OFFSET(ListasChequeo!$C$3,MATCH($B215&amp;$C$8,ListasChequeo!$P$4:$P$299,0),MATCH(ResumenESTADO!G$11,ListasChequeo!$C$3:$J$3,0)-1),""))</f>
        <v/>
      </c>
      <c r="H215" s="138" t="s">
        <v>217</v>
      </c>
      <c r="I215" s="137" t="str">
        <f ca="1">IF(IFERROR(OFFSET(ListasChequeo!$C$3,MATCH($B215&amp;$C$8,ListasChequeo!$P$4:$P$299,0),MATCH(ResumenESTADO!I$11,ListasChequeo!$C$3:$J$3,0)-1),"")=0,"",IFERROR(OFFSET(ListasChequeo!$C$3,MATCH($B215&amp;$C$8,ListasChequeo!$P$4:$P$299,0),MATCH(ResumenESTADO!I$11,ListasChequeo!$C$3:$J$3,0)-1),""))</f>
        <v/>
      </c>
      <c r="J215" s="138" t="s">
        <v>217</v>
      </c>
      <c r="K215" s="137" t="str">
        <f ca="1">IF(IFERROR(OFFSET(ListasChequeo!$C$3,MATCH($B215&amp;$C$8,ListasChequeo!$P$4:$P$299,0),MATCH(ResumenESTADO!K$11,ListasChequeo!$C$3:$J$3,0)-1),"")=0,"",IFERROR(OFFSET(ListasChequeo!$C$3,MATCH($B215&amp;$C$8,ListasChequeo!$P$4:$P$299,0),MATCH(ResumenESTADO!K$11,ListasChequeo!$C$3:$J$3,0)-1),""))</f>
        <v/>
      </c>
      <c r="L215" s="63"/>
      <c r="AH215" s="40">
        <v>204</v>
      </c>
    </row>
    <row r="216" spans="2:34" ht="82" customHeight="1">
      <c r="B216" s="130">
        <v>205</v>
      </c>
      <c r="C216" s="139" t="str">
        <f ca="1">IF(IFERROR(OFFSET(ListasChequeo!$C$3,MATCH($B216&amp;$C$8,ListasChequeo!$P$4:$P$299,0),MATCH(ResumenESTADO!C$11,ListasChequeo!$C$3:$J$3,0)-1),"")=0,"",IFERROR(OFFSET(ListasChequeo!$C$3,MATCH($B216&amp;$C$8,ListasChequeo!$P$4:$P$299,0),MATCH(ResumenESTADO!C$11,ListasChequeo!$C$3:$J$3,0)-1),""))</f>
        <v/>
      </c>
      <c r="D216" s="138"/>
      <c r="E216" s="137" t="str">
        <f ca="1">IF(IFERROR(OFFSET(ListasChequeo!$C$3,MATCH($B216&amp;$C$8,ListasChequeo!$P$4:$P$299,0),MATCH(ResumenESTADO!E$11,ListasChequeo!$C$3:$J$3,0)-1),"")=0,"",IFERROR(OFFSET(ListasChequeo!$C$3,MATCH($B216&amp;$C$8,ListasChequeo!$P$4:$P$299,0),MATCH(ResumenESTADO!E$11,ListasChequeo!$C$3:$J$3,0)-1),""))</f>
        <v/>
      </c>
      <c r="F216" s="138" t="s">
        <v>217</v>
      </c>
      <c r="G216" s="137" t="str">
        <f ca="1">IF(IFERROR(OFFSET(ListasChequeo!$C$3,MATCH($B216&amp;$C$8,ListasChequeo!$P$4:$P$299,0),MATCH(ResumenESTADO!G$11,ListasChequeo!$C$3:$J$3,0)-1),"")=0,"",IFERROR(OFFSET(ListasChequeo!$C$3,MATCH($B216&amp;$C$8,ListasChequeo!$P$4:$P$299,0),MATCH(ResumenESTADO!G$11,ListasChequeo!$C$3:$J$3,0)-1),""))</f>
        <v/>
      </c>
      <c r="H216" s="138" t="s">
        <v>217</v>
      </c>
      <c r="I216" s="137" t="str">
        <f ca="1">IF(IFERROR(OFFSET(ListasChequeo!$C$3,MATCH($B216&amp;$C$8,ListasChequeo!$P$4:$P$299,0),MATCH(ResumenESTADO!I$11,ListasChequeo!$C$3:$J$3,0)-1),"")=0,"",IFERROR(OFFSET(ListasChequeo!$C$3,MATCH($B216&amp;$C$8,ListasChequeo!$P$4:$P$299,0),MATCH(ResumenESTADO!I$11,ListasChequeo!$C$3:$J$3,0)-1),""))</f>
        <v/>
      </c>
      <c r="J216" s="138" t="s">
        <v>217</v>
      </c>
      <c r="K216" s="137" t="str">
        <f ca="1">IF(IFERROR(OFFSET(ListasChequeo!$C$3,MATCH($B216&amp;$C$8,ListasChequeo!$P$4:$P$299,0),MATCH(ResumenESTADO!K$11,ListasChequeo!$C$3:$J$3,0)-1),"")=0,"",IFERROR(OFFSET(ListasChequeo!$C$3,MATCH($B216&amp;$C$8,ListasChequeo!$P$4:$P$299,0),MATCH(ResumenESTADO!K$11,ListasChequeo!$C$3:$J$3,0)-1),""))</f>
        <v/>
      </c>
      <c r="L216" s="63"/>
      <c r="AH216" s="40">
        <v>205</v>
      </c>
    </row>
    <row r="217" spans="2:34" ht="82" customHeight="1">
      <c r="B217" s="130">
        <v>206</v>
      </c>
      <c r="C217" s="139" t="str">
        <f ca="1">IF(IFERROR(OFFSET(ListasChequeo!$C$3,MATCH($B217&amp;$C$8,ListasChequeo!$P$4:$P$299,0),MATCH(ResumenESTADO!C$11,ListasChequeo!$C$3:$J$3,0)-1),"")=0,"",IFERROR(OFFSET(ListasChequeo!$C$3,MATCH($B217&amp;$C$8,ListasChequeo!$P$4:$P$299,0),MATCH(ResumenESTADO!C$11,ListasChequeo!$C$3:$J$3,0)-1),""))</f>
        <v/>
      </c>
      <c r="D217" s="138"/>
      <c r="E217" s="137" t="str">
        <f ca="1">IF(IFERROR(OFFSET(ListasChequeo!$C$3,MATCH($B217&amp;$C$8,ListasChequeo!$P$4:$P$299,0),MATCH(ResumenESTADO!E$11,ListasChequeo!$C$3:$J$3,0)-1),"")=0,"",IFERROR(OFFSET(ListasChequeo!$C$3,MATCH($B217&amp;$C$8,ListasChequeo!$P$4:$P$299,0),MATCH(ResumenESTADO!E$11,ListasChequeo!$C$3:$J$3,0)-1),""))</f>
        <v/>
      </c>
      <c r="F217" s="138" t="s">
        <v>217</v>
      </c>
      <c r="G217" s="137" t="str">
        <f ca="1">IF(IFERROR(OFFSET(ListasChequeo!$C$3,MATCH($B217&amp;$C$8,ListasChequeo!$P$4:$P$299,0),MATCH(ResumenESTADO!G$11,ListasChequeo!$C$3:$J$3,0)-1),"")=0,"",IFERROR(OFFSET(ListasChequeo!$C$3,MATCH($B217&amp;$C$8,ListasChequeo!$P$4:$P$299,0),MATCH(ResumenESTADO!G$11,ListasChequeo!$C$3:$J$3,0)-1),""))</f>
        <v/>
      </c>
      <c r="H217" s="138" t="s">
        <v>217</v>
      </c>
      <c r="I217" s="137" t="str">
        <f ca="1">IF(IFERROR(OFFSET(ListasChequeo!$C$3,MATCH($B217&amp;$C$8,ListasChequeo!$P$4:$P$299,0),MATCH(ResumenESTADO!I$11,ListasChequeo!$C$3:$J$3,0)-1),"")=0,"",IFERROR(OFFSET(ListasChequeo!$C$3,MATCH($B217&amp;$C$8,ListasChequeo!$P$4:$P$299,0),MATCH(ResumenESTADO!I$11,ListasChequeo!$C$3:$J$3,0)-1),""))</f>
        <v/>
      </c>
      <c r="J217" s="138" t="s">
        <v>217</v>
      </c>
      <c r="K217" s="137" t="str">
        <f ca="1">IF(IFERROR(OFFSET(ListasChequeo!$C$3,MATCH($B217&amp;$C$8,ListasChequeo!$P$4:$P$299,0),MATCH(ResumenESTADO!K$11,ListasChequeo!$C$3:$J$3,0)-1),"")=0,"",IFERROR(OFFSET(ListasChequeo!$C$3,MATCH($B217&amp;$C$8,ListasChequeo!$P$4:$P$299,0),MATCH(ResumenESTADO!K$11,ListasChequeo!$C$3:$J$3,0)-1),""))</f>
        <v/>
      </c>
      <c r="L217" s="63"/>
      <c r="AH217" s="40">
        <v>206</v>
      </c>
    </row>
    <row r="218" spans="2:34" ht="82" customHeight="1">
      <c r="B218" s="130">
        <v>207</v>
      </c>
      <c r="C218" s="139" t="str">
        <f ca="1">IF(IFERROR(OFFSET(ListasChequeo!$C$3,MATCH($B218&amp;$C$8,ListasChequeo!$P$4:$P$299,0),MATCH(ResumenESTADO!C$11,ListasChequeo!$C$3:$J$3,0)-1),"")=0,"",IFERROR(OFFSET(ListasChequeo!$C$3,MATCH($B218&amp;$C$8,ListasChequeo!$P$4:$P$299,0),MATCH(ResumenESTADO!C$11,ListasChequeo!$C$3:$J$3,0)-1),""))</f>
        <v/>
      </c>
      <c r="D218" s="138"/>
      <c r="E218" s="137" t="str">
        <f ca="1">IF(IFERROR(OFFSET(ListasChequeo!$C$3,MATCH($B218&amp;$C$8,ListasChequeo!$P$4:$P$299,0),MATCH(ResumenESTADO!E$11,ListasChequeo!$C$3:$J$3,0)-1),"")=0,"",IFERROR(OFFSET(ListasChequeo!$C$3,MATCH($B218&amp;$C$8,ListasChequeo!$P$4:$P$299,0),MATCH(ResumenESTADO!E$11,ListasChequeo!$C$3:$J$3,0)-1),""))</f>
        <v/>
      </c>
      <c r="F218" s="138" t="s">
        <v>217</v>
      </c>
      <c r="G218" s="137" t="str">
        <f ca="1">IF(IFERROR(OFFSET(ListasChequeo!$C$3,MATCH($B218&amp;$C$8,ListasChequeo!$P$4:$P$299,0),MATCH(ResumenESTADO!G$11,ListasChequeo!$C$3:$J$3,0)-1),"")=0,"",IFERROR(OFFSET(ListasChequeo!$C$3,MATCH($B218&amp;$C$8,ListasChequeo!$P$4:$P$299,0),MATCH(ResumenESTADO!G$11,ListasChequeo!$C$3:$J$3,0)-1),""))</f>
        <v/>
      </c>
      <c r="H218" s="138" t="s">
        <v>217</v>
      </c>
      <c r="I218" s="137" t="str">
        <f ca="1">IF(IFERROR(OFFSET(ListasChequeo!$C$3,MATCH($B218&amp;$C$8,ListasChequeo!$P$4:$P$299,0),MATCH(ResumenESTADO!I$11,ListasChequeo!$C$3:$J$3,0)-1),"")=0,"",IFERROR(OFFSET(ListasChequeo!$C$3,MATCH($B218&amp;$C$8,ListasChequeo!$P$4:$P$299,0),MATCH(ResumenESTADO!I$11,ListasChequeo!$C$3:$J$3,0)-1),""))</f>
        <v/>
      </c>
      <c r="J218" s="138" t="s">
        <v>217</v>
      </c>
      <c r="K218" s="137" t="str">
        <f ca="1">IF(IFERROR(OFFSET(ListasChequeo!$C$3,MATCH($B218&amp;$C$8,ListasChequeo!$P$4:$P$299,0),MATCH(ResumenESTADO!K$11,ListasChequeo!$C$3:$J$3,0)-1),"")=0,"",IFERROR(OFFSET(ListasChequeo!$C$3,MATCH($B218&amp;$C$8,ListasChequeo!$P$4:$P$299,0),MATCH(ResumenESTADO!K$11,ListasChequeo!$C$3:$J$3,0)-1),""))</f>
        <v/>
      </c>
      <c r="L218" s="63"/>
      <c r="AH218" s="40">
        <v>207</v>
      </c>
    </row>
    <row r="219" spans="2:34" ht="82" customHeight="1">
      <c r="B219" s="130">
        <v>208</v>
      </c>
      <c r="C219" s="139" t="str">
        <f ca="1">IF(IFERROR(OFFSET(ListasChequeo!$C$3,MATCH($B219&amp;$C$8,ListasChequeo!$P$4:$P$299,0),MATCH(ResumenESTADO!C$11,ListasChequeo!$C$3:$J$3,0)-1),"")=0,"",IFERROR(OFFSET(ListasChequeo!$C$3,MATCH($B219&amp;$C$8,ListasChequeo!$P$4:$P$299,0),MATCH(ResumenESTADO!C$11,ListasChequeo!$C$3:$J$3,0)-1),""))</f>
        <v/>
      </c>
      <c r="D219" s="138"/>
      <c r="E219" s="137" t="str">
        <f ca="1">IF(IFERROR(OFFSET(ListasChequeo!$C$3,MATCH($B219&amp;$C$8,ListasChequeo!$P$4:$P$299,0),MATCH(ResumenESTADO!E$11,ListasChequeo!$C$3:$J$3,0)-1),"")=0,"",IFERROR(OFFSET(ListasChequeo!$C$3,MATCH($B219&amp;$C$8,ListasChequeo!$P$4:$P$299,0),MATCH(ResumenESTADO!E$11,ListasChequeo!$C$3:$J$3,0)-1),""))</f>
        <v/>
      </c>
      <c r="F219" s="138" t="s">
        <v>217</v>
      </c>
      <c r="G219" s="137" t="str">
        <f ca="1">IF(IFERROR(OFFSET(ListasChequeo!$C$3,MATCH($B219&amp;$C$8,ListasChequeo!$P$4:$P$299,0),MATCH(ResumenESTADO!G$11,ListasChequeo!$C$3:$J$3,0)-1),"")=0,"",IFERROR(OFFSET(ListasChequeo!$C$3,MATCH($B219&amp;$C$8,ListasChequeo!$P$4:$P$299,0),MATCH(ResumenESTADO!G$11,ListasChequeo!$C$3:$J$3,0)-1),""))</f>
        <v/>
      </c>
      <c r="H219" s="138" t="s">
        <v>217</v>
      </c>
      <c r="I219" s="137" t="str">
        <f ca="1">IF(IFERROR(OFFSET(ListasChequeo!$C$3,MATCH($B219&amp;$C$8,ListasChequeo!$P$4:$P$299,0),MATCH(ResumenESTADO!I$11,ListasChequeo!$C$3:$J$3,0)-1),"")=0,"",IFERROR(OFFSET(ListasChequeo!$C$3,MATCH($B219&amp;$C$8,ListasChequeo!$P$4:$P$299,0),MATCH(ResumenESTADO!I$11,ListasChequeo!$C$3:$J$3,0)-1),""))</f>
        <v/>
      </c>
      <c r="J219" s="138" t="s">
        <v>217</v>
      </c>
      <c r="K219" s="137" t="str">
        <f ca="1">IF(IFERROR(OFFSET(ListasChequeo!$C$3,MATCH($B219&amp;$C$8,ListasChequeo!$P$4:$P$299,0),MATCH(ResumenESTADO!K$11,ListasChequeo!$C$3:$J$3,0)-1),"")=0,"",IFERROR(OFFSET(ListasChequeo!$C$3,MATCH($B219&amp;$C$8,ListasChequeo!$P$4:$P$299,0),MATCH(ResumenESTADO!K$11,ListasChequeo!$C$3:$J$3,0)-1),""))</f>
        <v/>
      </c>
      <c r="L219" s="63"/>
      <c r="AH219" s="40">
        <v>208</v>
      </c>
    </row>
    <row r="220" spans="2:34" ht="82" customHeight="1">
      <c r="B220" s="130">
        <v>209</v>
      </c>
      <c r="C220" s="139" t="str">
        <f ca="1">IF(IFERROR(OFFSET(ListasChequeo!$C$3,MATCH($B220&amp;$C$8,ListasChequeo!$P$4:$P$299,0),MATCH(ResumenESTADO!C$11,ListasChequeo!$C$3:$J$3,0)-1),"")=0,"",IFERROR(OFFSET(ListasChequeo!$C$3,MATCH($B220&amp;$C$8,ListasChequeo!$P$4:$P$299,0),MATCH(ResumenESTADO!C$11,ListasChequeo!$C$3:$J$3,0)-1),""))</f>
        <v/>
      </c>
      <c r="D220" s="138"/>
      <c r="E220" s="137" t="str">
        <f ca="1">IF(IFERROR(OFFSET(ListasChequeo!$C$3,MATCH($B220&amp;$C$8,ListasChequeo!$P$4:$P$299,0),MATCH(ResumenESTADO!E$11,ListasChequeo!$C$3:$J$3,0)-1),"")=0,"",IFERROR(OFFSET(ListasChequeo!$C$3,MATCH($B220&amp;$C$8,ListasChequeo!$P$4:$P$299,0),MATCH(ResumenESTADO!E$11,ListasChequeo!$C$3:$J$3,0)-1),""))</f>
        <v/>
      </c>
      <c r="F220" s="138" t="s">
        <v>217</v>
      </c>
      <c r="G220" s="137" t="str">
        <f ca="1">IF(IFERROR(OFFSET(ListasChequeo!$C$3,MATCH($B220&amp;$C$8,ListasChequeo!$P$4:$P$299,0),MATCH(ResumenESTADO!G$11,ListasChequeo!$C$3:$J$3,0)-1),"")=0,"",IFERROR(OFFSET(ListasChequeo!$C$3,MATCH($B220&amp;$C$8,ListasChequeo!$P$4:$P$299,0),MATCH(ResumenESTADO!G$11,ListasChequeo!$C$3:$J$3,0)-1),""))</f>
        <v/>
      </c>
      <c r="H220" s="138" t="s">
        <v>217</v>
      </c>
      <c r="I220" s="137" t="str">
        <f ca="1">IF(IFERROR(OFFSET(ListasChequeo!$C$3,MATCH($B220&amp;$C$8,ListasChequeo!$P$4:$P$299,0),MATCH(ResumenESTADO!I$11,ListasChequeo!$C$3:$J$3,0)-1),"")=0,"",IFERROR(OFFSET(ListasChequeo!$C$3,MATCH($B220&amp;$C$8,ListasChequeo!$P$4:$P$299,0),MATCH(ResumenESTADO!I$11,ListasChequeo!$C$3:$J$3,0)-1),""))</f>
        <v/>
      </c>
      <c r="J220" s="138" t="s">
        <v>217</v>
      </c>
      <c r="K220" s="137" t="str">
        <f ca="1">IF(IFERROR(OFFSET(ListasChequeo!$C$3,MATCH($B220&amp;$C$8,ListasChequeo!$P$4:$P$299,0),MATCH(ResumenESTADO!K$11,ListasChequeo!$C$3:$J$3,0)-1),"")=0,"",IFERROR(OFFSET(ListasChequeo!$C$3,MATCH($B220&amp;$C$8,ListasChequeo!$P$4:$P$299,0),MATCH(ResumenESTADO!K$11,ListasChequeo!$C$3:$J$3,0)-1),""))</f>
        <v/>
      </c>
      <c r="L220" s="63"/>
      <c r="AH220" s="40">
        <v>209</v>
      </c>
    </row>
    <row r="221" spans="2:34" ht="82" customHeight="1">
      <c r="B221" s="130">
        <v>210</v>
      </c>
      <c r="C221" s="139" t="str">
        <f ca="1">IF(IFERROR(OFFSET(ListasChequeo!$C$3,MATCH($B221&amp;$C$8,ListasChequeo!$P$4:$P$299,0),MATCH(ResumenESTADO!C$11,ListasChequeo!$C$3:$J$3,0)-1),"")=0,"",IFERROR(OFFSET(ListasChequeo!$C$3,MATCH($B221&amp;$C$8,ListasChequeo!$P$4:$P$299,0),MATCH(ResumenESTADO!C$11,ListasChequeo!$C$3:$J$3,0)-1),""))</f>
        <v/>
      </c>
      <c r="D221" s="138"/>
      <c r="E221" s="137" t="str">
        <f ca="1">IF(IFERROR(OFFSET(ListasChequeo!$C$3,MATCH($B221&amp;$C$8,ListasChequeo!$P$4:$P$299,0),MATCH(ResumenESTADO!E$11,ListasChequeo!$C$3:$J$3,0)-1),"")=0,"",IFERROR(OFFSET(ListasChequeo!$C$3,MATCH($B221&amp;$C$8,ListasChequeo!$P$4:$P$299,0),MATCH(ResumenESTADO!E$11,ListasChequeo!$C$3:$J$3,0)-1),""))</f>
        <v/>
      </c>
      <c r="F221" s="138" t="s">
        <v>217</v>
      </c>
      <c r="G221" s="137" t="str">
        <f ca="1">IF(IFERROR(OFFSET(ListasChequeo!$C$3,MATCH($B221&amp;$C$8,ListasChequeo!$P$4:$P$299,0),MATCH(ResumenESTADO!G$11,ListasChequeo!$C$3:$J$3,0)-1),"")=0,"",IFERROR(OFFSET(ListasChequeo!$C$3,MATCH($B221&amp;$C$8,ListasChequeo!$P$4:$P$299,0),MATCH(ResumenESTADO!G$11,ListasChequeo!$C$3:$J$3,0)-1),""))</f>
        <v/>
      </c>
      <c r="H221" s="138" t="s">
        <v>217</v>
      </c>
      <c r="I221" s="137" t="str">
        <f ca="1">IF(IFERROR(OFFSET(ListasChequeo!$C$3,MATCH($B221&amp;$C$8,ListasChequeo!$P$4:$P$299,0),MATCH(ResumenESTADO!I$11,ListasChequeo!$C$3:$J$3,0)-1),"")=0,"",IFERROR(OFFSET(ListasChequeo!$C$3,MATCH($B221&amp;$C$8,ListasChequeo!$P$4:$P$299,0),MATCH(ResumenESTADO!I$11,ListasChequeo!$C$3:$J$3,0)-1),""))</f>
        <v/>
      </c>
      <c r="J221" s="138" t="s">
        <v>217</v>
      </c>
      <c r="K221" s="137" t="str">
        <f ca="1">IF(IFERROR(OFFSET(ListasChequeo!$C$3,MATCH($B221&amp;$C$8,ListasChequeo!$P$4:$P$299,0),MATCH(ResumenESTADO!K$11,ListasChequeo!$C$3:$J$3,0)-1),"")=0,"",IFERROR(OFFSET(ListasChequeo!$C$3,MATCH($B221&amp;$C$8,ListasChequeo!$P$4:$P$299,0),MATCH(ResumenESTADO!K$11,ListasChequeo!$C$3:$J$3,0)-1),""))</f>
        <v/>
      </c>
      <c r="L221" s="63"/>
      <c r="AH221" s="40">
        <v>210</v>
      </c>
    </row>
    <row r="222" spans="2:34" ht="82" customHeight="1">
      <c r="B222" s="130">
        <v>211</v>
      </c>
      <c r="C222" s="139" t="str">
        <f ca="1">IF(IFERROR(OFFSET(ListasChequeo!$C$3,MATCH($B222&amp;$C$8,ListasChequeo!$P$4:$P$299,0),MATCH(ResumenESTADO!C$11,ListasChequeo!$C$3:$J$3,0)-1),"")=0,"",IFERROR(OFFSET(ListasChequeo!$C$3,MATCH($B222&amp;$C$8,ListasChequeo!$P$4:$P$299,0),MATCH(ResumenESTADO!C$11,ListasChequeo!$C$3:$J$3,0)-1),""))</f>
        <v/>
      </c>
      <c r="D222" s="138"/>
      <c r="E222" s="137" t="str">
        <f ca="1">IF(IFERROR(OFFSET(ListasChequeo!$C$3,MATCH($B222&amp;$C$8,ListasChequeo!$P$4:$P$299,0),MATCH(ResumenESTADO!E$11,ListasChequeo!$C$3:$J$3,0)-1),"")=0,"",IFERROR(OFFSET(ListasChequeo!$C$3,MATCH($B222&amp;$C$8,ListasChequeo!$P$4:$P$299,0),MATCH(ResumenESTADO!E$11,ListasChequeo!$C$3:$J$3,0)-1),""))</f>
        <v/>
      </c>
      <c r="F222" s="138" t="s">
        <v>217</v>
      </c>
      <c r="G222" s="137" t="str">
        <f ca="1">IF(IFERROR(OFFSET(ListasChequeo!$C$3,MATCH($B222&amp;$C$8,ListasChequeo!$P$4:$P$299,0),MATCH(ResumenESTADO!G$11,ListasChequeo!$C$3:$J$3,0)-1),"")=0,"",IFERROR(OFFSET(ListasChequeo!$C$3,MATCH($B222&amp;$C$8,ListasChequeo!$P$4:$P$299,0),MATCH(ResumenESTADO!G$11,ListasChequeo!$C$3:$J$3,0)-1),""))</f>
        <v/>
      </c>
      <c r="H222" s="138" t="s">
        <v>217</v>
      </c>
      <c r="I222" s="137" t="str">
        <f ca="1">IF(IFERROR(OFFSET(ListasChequeo!$C$3,MATCH($B222&amp;$C$8,ListasChequeo!$P$4:$P$299,0),MATCH(ResumenESTADO!I$11,ListasChequeo!$C$3:$J$3,0)-1),"")=0,"",IFERROR(OFFSET(ListasChequeo!$C$3,MATCH($B222&amp;$C$8,ListasChequeo!$P$4:$P$299,0),MATCH(ResumenESTADO!I$11,ListasChequeo!$C$3:$J$3,0)-1),""))</f>
        <v/>
      </c>
      <c r="J222" s="138" t="s">
        <v>217</v>
      </c>
      <c r="K222" s="137" t="str">
        <f ca="1">IF(IFERROR(OFFSET(ListasChequeo!$C$3,MATCH($B222&amp;$C$8,ListasChequeo!$P$4:$P$299,0),MATCH(ResumenESTADO!K$11,ListasChequeo!$C$3:$J$3,0)-1),"")=0,"",IFERROR(OFFSET(ListasChequeo!$C$3,MATCH($B222&amp;$C$8,ListasChequeo!$P$4:$P$299,0),MATCH(ResumenESTADO!K$11,ListasChequeo!$C$3:$J$3,0)-1),""))</f>
        <v/>
      </c>
      <c r="L222" s="63"/>
      <c r="AH222" s="40">
        <v>211</v>
      </c>
    </row>
    <row r="223" spans="2:34" ht="82" customHeight="1">
      <c r="B223" s="130">
        <v>212</v>
      </c>
      <c r="C223" s="139" t="str">
        <f ca="1">IF(IFERROR(OFFSET(ListasChequeo!$C$3,MATCH($B223&amp;$C$8,ListasChequeo!$P$4:$P$299,0),MATCH(ResumenESTADO!C$11,ListasChequeo!$C$3:$J$3,0)-1),"")=0,"",IFERROR(OFFSET(ListasChequeo!$C$3,MATCH($B223&amp;$C$8,ListasChequeo!$P$4:$P$299,0),MATCH(ResumenESTADO!C$11,ListasChequeo!$C$3:$J$3,0)-1),""))</f>
        <v/>
      </c>
      <c r="D223" s="138"/>
      <c r="E223" s="137" t="str">
        <f ca="1">IF(IFERROR(OFFSET(ListasChequeo!$C$3,MATCH($B223&amp;$C$8,ListasChequeo!$P$4:$P$299,0),MATCH(ResumenESTADO!E$11,ListasChequeo!$C$3:$J$3,0)-1),"")=0,"",IFERROR(OFFSET(ListasChequeo!$C$3,MATCH($B223&amp;$C$8,ListasChequeo!$P$4:$P$299,0),MATCH(ResumenESTADO!E$11,ListasChequeo!$C$3:$J$3,0)-1),""))</f>
        <v/>
      </c>
      <c r="F223" s="138" t="s">
        <v>217</v>
      </c>
      <c r="G223" s="137" t="str">
        <f ca="1">IF(IFERROR(OFFSET(ListasChequeo!$C$3,MATCH($B223&amp;$C$8,ListasChequeo!$P$4:$P$299,0),MATCH(ResumenESTADO!G$11,ListasChequeo!$C$3:$J$3,0)-1),"")=0,"",IFERROR(OFFSET(ListasChequeo!$C$3,MATCH($B223&amp;$C$8,ListasChequeo!$P$4:$P$299,0),MATCH(ResumenESTADO!G$11,ListasChequeo!$C$3:$J$3,0)-1),""))</f>
        <v/>
      </c>
      <c r="H223" s="138" t="s">
        <v>217</v>
      </c>
      <c r="I223" s="137" t="str">
        <f ca="1">IF(IFERROR(OFFSET(ListasChequeo!$C$3,MATCH($B223&amp;$C$8,ListasChequeo!$P$4:$P$299,0),MATCH(ResumenESTADO!I$11,ListasChequeo!$C$3:$J$3,0)-1),"")=0,"",IFERROR(OFFSET(ListasChequeo!$C$3,MATCH($B223&amp;$C$8,ListasChequeo!$P$4:$P$299,0),MATCH(ResumenESTADO!I$11,ListasChequeo!$C$3:$J$3,0)-1),""))</f>
        <v/>
      </c>
      <c r="J223" s="138" t="s">
        <v>217</v>
      </c>
      <c r="K223" s="137" t="str">
        <f ca="1">IF(IFERROR(OFFSET(ListasChequeo!$C$3,MATCH($B223&amp;$C$8,ListasChequeo!$P$4:$P$299,0),MATCH(ResumenESTADO!K$11,ListasChequeo!$C$3:$J$3,0)-1),"")=0,"",IFERROR(OFFSET(ListasChequeo!$C$3,MATCH($B223&amp;$C$8,ListasChequeo!$P$4:$P$299,0),MATCH(ResumenESTADO!K$11,ListasChequeo!$C$3:$J$3,0)-1),""))</f>
        <v/>
      </c>
      <c r="L223" s="63"/>
      <c r="AH223" s="40">
        <v>212</v>
      </c>
    </row>
  </sheetData>
  <sheetProtection algorithmName="SHA-512" hashValue="Gqu/4A1Pa2pRT7+SsG4wLEyUwvB2oxsggS5KMh9iDcvFTQNpDfFmMyimxr5sNIGzQCwcjADBAyXxGzAm/6+KEw==" saltValue="dGhLzOvpEdDZAGQdGD7VdA==" spinCount="100000" sheet="1" formatCells="0" formatColumns="0" formatRows="0" sort="0" autoFilter="0" pivotTables="0"/>
  <autoFilter ref="C11:K11" xr:uid="{9A4F6C8B-E075-3444-AC61-008F1A764904}"/>
  <mergeCells count="1">
    <mergeCell ref="C8:E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21FE40-E99E-3C48-95BD-32145CCA6CC2}">
          <x14:formula1>
            <xm:f>Resumen!$E$6:$E$12</xm:f>
          </x14:formula1>
          <xm:sqref>C8:E8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C156-6A29-470D-B1AB-09DBFCDED88B}">
  <sheetPr codeName="Hoja6"/>
  <dimension ref="A1:R1004"/>
  <sheetViews>
    <sheetView showGridLines="0" zoomScale="120" zoomScaleNormal="120" workbookViewId="0">
      <pane ySplit="3" topLeftCell="A4" activePane="bottomLeft" state="frozen"/>
      <selection pane="bottomLeft"/>
    </sheetView>
  </sheetViews>
  <sheetFormatPr baseColWidth="10" defaultColWidth="10.6640625" defaultRowHeight="17"/>
  <cols>
    <col min="1" max="1" width="14.33203125" style="86" customWidth="1"/>
    <col min="2" max="2" width="2.5" style="86" customWidth="1"/>
    <col min="3" max="3" width="37.33203125" style="98" customWidth="1"/>
    <col min="4" max="4" width="48" style="83" customWidth="1"/>
    <col min="5" max="5" width="52.1640625" style="98" customWidth="1"/>
    <col min="6" max="6" width="13.5" style="37" customWidth="1"/>
    <col min="7" max="7" width="11.5" style="12" customWidth="1"/>
    <col min="8" max="8" width="2" style="83" customWidth="1"/>
    <col min="9" max="9" width="7" style="83" customWidth="1"/>
    <col min="10" max="16384" width="10.6640625" style="37"/>
  </cols>
  <sheetData>
    <row r="1" spans="1:18" s="36" customFormat="1" ht="5.25" customHeight="1" thickBot="1">
      <c r="A1" s="86"/>
      <c r="B1" s="86"/>
      <c r="C1" s="87"/>
      <c r="D1" s="88"/>
      <c r="E1" s="87"/>
      <c r="F1" s="35"/>
      <c r="G1" s="11"/>
      <c r="H1" s="80"/>
      <c r="I1" s="80"/>
    </row>
    <row r="2" spans="1:18" s="36" customFormat="1" ht="65.25" customHeight="1" thickTop="1" thickBot="1">
      <c r="A2" s="89"/>
      <c r="B2" s="90"/>
      <c r="C2" s="91"/>
      <c r="D2" s="92"/>
      <c r="E2" s="93"/>
      <c r="F2" s="100"/>
      <c r="G2" s="101"/>
      <c r="H2" s="81"/>
      <c r="I2" s="80"/>
    </row>
    <row r="3" spans="1:18" ht="48.75" customHeight="1" thickBot="1">
      <c r="A3" s="89"/>
      <c r="B3" s="94"/>
      <c r="C3" s="103" t="s">
        <v>0</v>
      </c>
      <c r="D3" s="104" t="s">
        <v>220</v>
      </c>
      <c r="E3" s="104" t="s">
        <v>221</v>
      </c>
      <c r="F3" s="104" t="s">
        <v>3</v>
      </c>
      <c r="G3" s="104" t="s">
        <v>222</v>
      </c>
      <c r="H3" s="82"/>
    </row>
    <row r="4" spans="1:18" ht="32.25" customHeight="1" thickBot="1">
      <c r="A4" s="89"/>
      <c r="B4" s="94"/>
      <c r="C4" s="105" t="s">
        <v>27</v>
      </c>
      <c r="D4" s="105" t="s">
        <v>223</v>
      </c>
      <c r="E4" s="105" t="s">
        <v>224</v>
      </c>
      <c r="F4" s="102"/>
      <c r="G4" s="102"/>
      <c r="H4" s="82"/>
      <c r="P4" s="136" t="str">
        <f>+IF(F4="No",COUNTIF($F$4:F4,"No")&amp;"No aplica",IF(R4="Reporta",COUNTIF($R$4:R4,"Reporta")&amp;"Reporta",IF(Q4="","",COUNTIF($Q$4:Q4,"No reporta")&amp;Q4)))</f>
        <v>1No reporta</v>
      </c>
      <c r="Q4" s="37" t="str">
        <f>+IF(AND(F4="",G4=""),"No reporta",IF(AND(F4="Si",G4=""),"No reporta",""))</f>
        <v>No reporta</v>
      </c>
      <c r="R4" s="37" t="str">
        <f>+IF(AND(F4="Si",G4&lt;&gt;""),"Reporta","")</f>
        <v/>
      </c>
    </row>
    <row r="5" spans="1:18" ht="32.25" customHeight="1" thickBot="1">
      <c r="A5" s="89"/>
      <c r="B5" s="94"/>
      <c r="C5" s="106" t="s">
        <v>27</v>
      </c>
      <c r="D5" s="106" t="s">
        <v>225</v>
      </c>
      <c r="E5" s="106" t="s">
        <v>226</v>
      </c>
      <c r="F5" s="102"/>
      <c r="G5" s="102"/>
      <c r="H5" s="82"/>
      <c r="P5" s="136" t="str">
        <f>+IF(F5="No",COUNTIF($F$4:F5,"No")&amp;"No aplica",IF(R5="Reporta",COUNTIF($R$4:R5,"Reporta")&amp;"Reporta",IF(Q5="","",COUNTIF($Q$4:Q5,"No reporta")&amp;Q5)))</f>
        <v>2No reporta</v>
      </c>
      <c r="Q5" s="37" t="str">
        <f t="shared" ref="Q5:Q47" si="0">+IF(AND(F5="",G5=""),"No reporta",IF(AND(F5="Si",G5=""),"No reporta",""))</f>
        <v>No reporta</v>
      </c>
      <c r="R5" s="37" t="str">
        <f t="shared" ref="R5:R47" si="1">+IF(AND(F5="Si",G5&lt;&gt;""),"Reporta","")</f>
        <v/>
      </c>
    </row>
    <row r="6" spans="1:18" ht="32.25" customHeight="1" thickBot="1">
      <c r="A6" s="89"/>
      <c r="B6" s="94"/>
      <c r="C6" s="106" t="s">
        <v>27</v>
      </c>
      <c r="D6" s="106" t="s">
        <v>227</v>
      </c>
      <c r="E6" s="106" t="s">
        <v>228</v>
      </c>
      <c r="F6" s="102"/>
      <c r="G6" s="102"/>
      <c r="H6" s="82"/>
      <c r="P6" s="136" t="str">
        <f>+IF(F6="No",COUNTIF($F$4:F6,"No")&amp;"No aplica",IF(R6="Reporta",COUNTIF($R$4:R6,"Reporta")&amp;"Reporta",IF(Q6="","",COUNTIF($Q$4:Q6,"No reporta")&amp;Q6)))</f>
        <v>3No reporta</v>
      </c>
      <c r="Q6" s="37" t="str">
        <f t="shared" si="0"/>
        <v>No reporta</v>
      </c>
      <c r="R6" s="37" t="str">
        <f t="shared" si="1"/>
        <v/>
      </c>
    </row>
    <row r="7" spans="1:18" ht="46" customHeight="1" thickBot="1">
      <c r="A7" s="89"/>
      <c r="B7" s="94"/>
      <c r="C7" s="106" t="s">
        <v>27</v>
      </c>
      <c r="D7" s="106" t="s">
        <v>229</v>
      </c>
      <c r="E7" s="106" t="s">
        <v>230</v>
      </c>
      <c r="F7" s="102"/>
      <c r="G7" s="102"/>
      <c r="H7" s="82"/>
      <c r="P7" s="136" t="str">
        <f>+IF(F7="No",COUNTIF($F$4:F7,"No")&amp;"No aplica",IF(R7="Reporta",COUNTIF($R$4:R7,"Reporta")&amp;"Reporta",IF(Q7="","",COUNTIF($Q$4:Q7,"No reporta")&amp;Q7)))</f>
        <v>4No reporta</v>
      </c>
      <c r="Q7" s="37" t="str">
        <f t="shared" si="0"/>
        <v>No reporta</v>
      </c>
      <c r="R7" s="37" t="str">
        <f t="shared" si="1"/>
        <v/>
      </c>
    </row>
    <row r="8" spans="1:18" ht="46" customHeight="1" thickBot="1">
      <c r="A8" s="89"/>
      <c r="B8" s="94"/>
      <c r="C8" s="106" t="s">
        <v>27</v>
      </c>
      <c r="D8" s="106" t="s">
        <v>231</v>
      </c>
      <c r="E8" s="106" t="s">
        <v>232</v>
      </c>
      <c r="F8" s="102"/>
      <c r="G8" s="102"/>
      <c r="H8" s="82"/>
      <c r="P8" s="136" t="str">
        <f>+IF(F8="No",COUNTIF($F$4:F8,"No")&amp;"No aplica",IF(R8="Reporta",COUNTIF($R$4:R8,"Reporta")&amp;"Reporta",IF(Q8="","",COUNTIF($Q$4:Q8,"No reporta")&amp;Q8)))</f>
        <v>5No reporta</v>
      </c>
      <c r="Q8" s="37" t="str">
        <f t="shared" si="0"/>
        <v>No reporta</v>
      </c>
      <c r="R8" s="37" t="str">
        <f t="shared" si="1"/>
        <v/>
      </c>
    </row>
    <row r="9" spans="1:18" ht="40" customHeight="1" thickBot="1">
      <c r="A9" s="89"/>
      <c r="B9" s="94"/>
      <c r="C9" s="106" t="s">
        <v>27</v>
      </c>
      <c r="D9" s="107" t="s">
        <v>233</v>
      </c>
      <c r="E9" s="106" t="s">
        <v>234</v>
      </c>
      <c r="F9" s="102"/>
      <c r="G9" s="102"/>
      <c r="H9" s="82"/>
      <c r="P9" s="136" t="str">
        <f>+IF(F9="No",COUNTIF($F$4:F9,"No")&amp;"No aplica",IF(R9="Reporta",COUNTIF($R$4:R9,"Reporta")&amp;"Reporta",IF(Q9="","",COUNTIF($Q$4:Q9,"No reporta")&amp;Q9)))</f>
        <v>6No reporta</v>
      </c>
      <c r="Q9" s="37" t="str">
        <f t="shared" si="0"/>
        <v>No reporta</v>
      </c>
      <c r="R9" s="37" t="str">
        <f t="shared" si="1"/>
        <v/>
      </c>
    </row>
    <row r="10" spans="1:18" ht="38" customHeight="1" thickBot="1">
      <c r="A10" s="89"/>
      <c r="B10" s="94"/>
      <c r="C10" s="106" t="s">
        <v>27</v>
      </c>
      <c r="D10" s="107" t="s">
        <v>235</v>
      </c>
      <c r="E10" s="106" t="s">
        <v>236</v>
      </c>
      <c r="F10" s="102"/>
      <c r="G10" s="102"/>
      <c r="H10" s="82"/>
      <c r="P10" s="136" t="str">
        <f>+IF(F10="No",COUNTIF($F$4:F10,"No")&amp;"No aplica",IF(R10="Reporta",COUNTIF($R$4:R10,"Reporta")&amp;"Reporta",IF(Q10="","",COUNTIF($Q$4:Q10,"No reporta")&amp;Q10)))</f>
        <v>7No reporta</v>
      </c>
      <c r="Q10" s="37" t="str">
        <f t="shared" si="0"/>
        <v>No reporta</v>
      </c>
      <c r="R10" s="37" t="str">
        <f t="shared" si="1"/>
        <v/>
      </c>
    </row>
    <row r="11" spans="1:18" ht="40" customHeight="1" thickBot="1">
      <c r="A11" s="89"/>
      <c r="B11" s="94"/>
      <c r="C11" s="106" t="s">
        <v>27</v>
      </c>
      <c r="D11" s="107" t="s">
        <v>237</v>
      </c>
      <c r="E11" s="106" t="s">
        <v>238</v>
      </c>
      <c r="F11" s="102"/>
      <c r="G11" s="102"/>
      <c r="H11" s="82"/>
      <c r="P11" s="136" t="str">
        <f>+IF(F11="No",COUNTIF($F$4:F11,"No")&amp;"No aplica",IF(R11="Reporta",COUNTIF($R$4:R11,"Reporta")&amp;"Reporta",IF(Q11="","",COUNTIF($Q$4:Q11,"No reporta")&amp;Q11)))</f>
        <v>8No reporta</v>
      </c>
      <c r="Q11" s="37" t="str">
        <f t="shared" si="0"/>
        <v>No reporta</v>
      </c>
      <c r="R11" s="37" t="str">
        <f t="shared" si="1"/>
        <v/>
      </c>
    </row>
    <row r="12" spans="1:18" ht="32.25" customHeight="1" thickBot="1">
      <c r="A12" s="89"/>
      <c r="B12" s="94"/>
      <c r="C12" s="106" t="s">
        <v>27</v>
      </c>
      <c r="D12" s="107" t="s">
        <v>239</v>
      </c>
      <c r="E12" s="106" t="s">
        <v>240</v>
      </c>
      <c r="F12" s="102"/>
      <c r="G12" s="102"/>
      <c r="H12" s="82"/>
      <c r="P12" s="136" t="str">
        <f>+IF(F12="No",COUNTIF($F$4:F12,"No")&amp;"No aplica",IF(R12="Reporta",COUNTIF($R$4:R12,"Reporta")&amp;"Reporta",IF(Q12="","",COUNTIF($Q$4:Q12,"No reporta")&amp;Q12)))</f>
        <v>9No reporta</v>
      </c>
      <c r="Q12" s="37" t="str">
        <f t="shared" si="0"/>
        <v>No reporta</v>
      </c>
      <c r="R12" s="37" t="str">
        <f t="shared" si="1"/>
        <v/>
      </c>
    </row>
    <row r="13" spans="1:18" ht="32.25" customHeight="1" thickBot="1">
      <c r="A13" s="89"/>
      <c r="B13" s="94"/>
      <c r="C13" s="106" t="s">
        <v>121</v>
      </c>
      <c r="D13" s="107" t="s">
        <v>241</v>
      </c>
      <c r="E13" s="106" t="s">
        <v>242</v>
      </c>
      <c r="F13" s="102"/>
      <c r="G13" s="102"/>
      <c r="H13" s="82"/>
      <c r="P13" s="136" t="str">
        <f>+IF(F13="No",COUNTIF($F$4:F13,"No")&amp;"No aplica",IF(R13="Reporta",COUNTIF($R$4:R13,"Reporta")&amp;"Reporta",IF(Q13="","",COUNTIF($Q$4:Q13,"No reporta")&amp;Q13)))</f>
        <v>10No reporta</v>
      </c>
      <c r="Q13" s="37" t="str">
        <f t="shared" si="0"/>
        <v>No reporta</v>
      </c>
      <c r="R13" s="37" t="str">
        <f t="shared" si="1"/>
        <v/>
      </c>
    </row>
    <row r="14" spans="1:18" ht="32.25" customHeight="1" thickBot="1">
      <c r="A14" s="89"/>
      <c r="B14" s="94"/>
      <c r="C14" s="106" t="s">
        <v>121</v>
      </c>
      <c r="D14" s="107" t="s">
        <v>243</v>
      </c>
      <c r="E14" s="106" t="s">
        <v>244</v>
      </c>
      <c r="F14" s="102"/>
      <c r="G14" s="102"/>
      <c r="H14" s="82"/>
      <c r="P14" s="136" t="str">
        <f>+IF(F14="No",COUNTIF($F$4:F14,"No")&amp;"No aplica",IF(R14="Reporta",COUNTIF($R$4:R14,"Reporta")&amp;"Reporta",IF(Q14="","",COUNTIF($Q$4:Q14,"No reporta")&amp;Q14)))</f>
        <v>11No reporta</v>
      </c>
      <c r="Q14" s="37" t="str">
        <f t="shared" si="0"/>
        <v>No reporta</v>
      </c>
      <c r="R14" s="37" t="str">
        <f t="shared" si="1"/>
        <v/>
      </c>
    </row>
    <row r="15" spans="1:18" ht="32.25" customHeight="1" thickBot="1">
      <c r="A15" s="89"/>
      <c r="B15" s="94"/>
      <c r="C15" s="106" t="s">
        <v>121</v>
      </c>
      <c r="D15" s="107" t="s">
        <v>245</v>
      </c>
      <c r="E15" s="106" t="s">
        <v>246</v>
      </c>
      <c r="F15" s="102"/>
      <c r="G15" s="102"/>
      <c r="H15" s="82"/>
      <c r="P15" s="136" t="str">
        <f>+IF(F15="No",COUNTIF($F$4:F15,"No")&amp;"No aplica",IF(R15="Reporta",COUNTIF($R$4:R15,"Reporta")&amp;"Reporta",IF(Q15="","",COUNTIF($Q$4:Q15,"No reporta")&amp;Q15)))</f>
        <v>12No reporta</v>
      </c>
      <c r="Q15" s="37" t="str">
        <f t="shared" si="0"/>
        <v>No reporta</v>
      </c>
      <c r="R15" s="37" t="str">
        <f t="shared" si="1"/>
        <v/>
      </c>
    </row>
    <row r="16" spans="1:18" ht="32.25" customHeight="1" thickBot="1">
      <c r="A16" s="89"/>
      <c r="B16" s="94"/>
      <c r="C16" s="106" t="s">
        <v>121</v>
      </c>
      <c r="D16" s="107" t="s">
        <v>247</v>
      </c>
      <c r="E16" s="106" t="s">
        <v>248</v>
      </c>
      <c r="F16" s="102"/>
      <c r="G16" s="102"/>
      <c r="H16" s="82"/>
      <c r="P16" s="136" t="str">
        <f>+IF(F16="No",COUNTIF($F$4:F16,"No")&amp;"No aplica",IF(R16="Reporta",COUNTIF($R$4:R16,"Reporta")&amp;"Reporta",IF(Q16="","",COUNTIF($Q$4:Q16,"No reporta")&amp;Q16)))</f>
        <v>13No reporta</v>
      </c>
      <c r="Q16" s="37" t="str">
        <f t="shared" si="0"/>
        <v>No reporta</v>
      </c>
      <c r="R16" s="37" t="str">
        <f t="shared" si="1"/>
        <v/>
      </c>
    </row>
    <row r="17" spans="1:18" ht="32.25" customHeight="1" thickBot="1">
      <c r="A17" s="89"/>
      <c r="B17" s="94"/>
      <c r="C17" s="106" t="s">
        <v>121</v>
      </c>
      <c r="D17" s="107" t="s">
        <v>249</v>
      </c>
      <c r="E17" s="106" t="s">
        <v>250</v>
      </c>
      <c r="F17" s="102"/>
      <c r="G17" s="102"/>
      <c r="H17" s="82"/>
      <c r="P17" s="136" t="str">
        <f>+IF(F17="No",COUNTIF($F$4:F17,"No")&amp;"No aplica",IF(R17="Reporta",COUNTIF($R$4:R17,"Reporta")&amp;"Reporta",IF(Q17="","",COUNTIF($Q$4:Q17,"No reporta")&amp;Q17)))</f>
        <v>14No reporta</v>
      </c>
      <c r="Q17" s="37" t="str">
        <f t="shared" si="0"/>
        <v>No reporta</v>
      </c>
      <c r="R17" s="37" t="str">
        <f t="shared" si="1"/>
        <v/>
      </c>
    </row>
    <row r="18" spans="1:18" ht="32.25" customHeight="1" thickBot="1">
      <c r="A18" s="89"/>
      <c r="B18" s="94"/>
      <c r="C18" s="106" t="s">
        <v>121</v>
      </c>
      <c r="D18" s="107" t="s">
        <v>312</v>
      </c>
      <c r="E18" s="106" t="s">
        <v>314</v>
      </c>
      <c r="F18" s="102"/>
      <c r="G18" s="102"/>
      <c r="H18" s="82"/>
      <c r="P18" s="136" t="str">
        <f>+IF(F18="No",COUNTIF($F$4:F18,"No")&amp;"No aplica",IF(R18="Reporta",COUNTIF($R$4:R18,"Reporta")&amp;"Reporta",IF(Q18="","",COUNTIF($Q$4:Q18,"No reporta")&amp;Q18)))</f>
        <v>15No reporta</v>
      </c>
      <c r="Q18" s="37" t="str">
        <f t="shared" si="0"/>
        <v>No reporta</v>
      </c>
      <c r="R18" s="37" t="str">
        <f t="shared" si="1"/>
        <v/>
      </c>
    </row>
    <row r="19" spans="1:18" ht="32.25" customHeight="1" thickBot="1">
      <c r="A19" s="89"/>
      <c r="B19" s="94"/>
      <c r="C19" s="106" t="s">
        <v>121</v>
      </c>
      <c r="D19" s="107" t="s">
        <v>313</v>
      </c>
      <c r="E19" s="106" t="s">
        <v>315</v>
      </c>
      <c r="F19" s="102"/>
      <c r="G19" s="102"/>
      <c r="H19" s="82"/>
      <c r="P19" s="136" t="str">
        <f>+IF(F19="No",COUNTIF($F$4:F19,"No")&amp;"No aplica",IF(R19="Reporta",COUNTIF($R$4:R19,"Reporta")&amp;"Reporta",IF(Q19="","",COUNTIF($Q$4:Q19,"No reporta")&amp;Q19)))</f>
        <v>16No reporta</v>
      </c>
      <c r="Q19" s="37" t="str">
        <f t="shared" si="0"/>
        <v>No reporta</v>
      </c>
      <c r="R19" s="37" t="str">
        <f t="shared" si="1"/>
        <v/>
      </c>
    </row>
    <row r="20" spans="1:18" ht="32.25" customHeight="1" thickBot="1">
      <c r="A20" s="89"/>
      <c r="B20" s="94"/>
      <c r="C20" s="106" t="s">
        <v>121</v>
      </c>
      <c r="D20" s="107" t="s">
        <v>251</v>
      </c>
      <c r="E20" s="106" t="s">
        <v>234</v>
      </c>
      <c r="F20" s="102"/>
      <c r="G20" s="102"/>
      <c r="H20" s="82"/>
      <c r="P20" s="136" t="str">
        <f>+IF(F20="No",COUNTIF($F$4:F20,"No")&amp;"No aplica",IF(R20="Reporta",COUNTIF($R$4:R20,"Reporta")&amp;"Reporta",IF(Q20="","",COUNTIF($Q$4:Q20,"No reporta")&amp;Q20)))</f>
        <v>17No reporta</v>
      </c>
      <c r="Q20" s="37" t="str">
        <f t="shared" si="0"/>
        <v>No reporta</v>
      </c>
      <c r="R20" s="37" t="str">
        <f t="shared" si="1"/>
        <v/>
      </c>
    </row>
    <row r="21" spans="1:18" ht="32.25" customHeight="1" thickBot="1">
      <c r="A21" s="89"/>
      <c r="B21" s="94"/>
      <c r="C21" s="106" t="s">
        <v>121</v>
      </c>
      <c r="D21" s="107" t="s">
        <v>252</v>
      </c>
      <c r="E21" s="106" t="s">
        <v>253</v>
      </c>
      <c r="F21" s="102"/>
      <c r="G21" s="102"/>
      <c r="H21" s="82"/>
      <c r="P21" s="136" t="str">
        <f>+IF(F21="No",COUNTIF($F$4:F21,"No")&amp;"No aplica",IF(R21="Reporta",COUNTIF($R$4:R21,"Reporta")&amp;"Reporta",IF(Q21="","",COUNTIF($Q$4:Q21,"No reporta")&amp;Q21)))</f>
        <v>18No reporta</v>
      </c>
      <c r="Q21" s="37" t="str">
        <f t="shared" si="0"/>
        <v>No reporta</v>
      </c>
      <c r="R21" s="37" t="str">
        <f t="shared" si="1"/>
        <v/>
      </c>
    </row>
    <row r="22" spans="1:18" ht="32.25" customHeight="1" thickBot="1">
      <c r="A22" s="89"/>
      <c r="B22" s="94"/>
      <c r="C22" s="106" t="s">
        <v>121</v>
      </c>
      <c r="D22" s="107" t="s">
        <v>254</v>
      </c>
      <c r="E22" s="106" t="s">
        <v>255</v>
      </c>
      <c r="F22" s="102"/>
      <c r="G22" s="102"/>
      <c r="H22" s="82"/>
      <c r="P22" s="136" t="str">
        <f>+IF(F22="No",COUNTIF($F$4:F22,"No")&amp;"No aplica",IF(R22="Reporta",COUNTIF($R$4:R22,"Reporta")&amp;"Reporta",IF(Q22="","",COUNTIF($Q$4:Q22,"No reporta")&amp;Q22)))</f>
        <v>19No reporta</v>
      </c>
      <c r="Q22" s="37" t="str">
        <f t="shared" si="0"/>
        <v>No reporta</v>
      </c>
      <c r="R22" s="37" t="str">
        <f t="shared" si="1"/>
        <v/>
      </c>
    </row>
    <row r="23" spans="1:18" ht="32.25" customHeight="1" thickBot="1">
      <c r="A23" s="89"/>
      <c r="B23" s="94"/>
      <c r="C23" s="106" t="s">
        <v>121</v>
      </c>
      <c r="D23" s="107" t="s">
        <v>256</v>
      </c>
      <c r="E23" s="106" t="s">
        <v>257</v>
      </c>
      <c r="F23" s="102"/>
      <c r="G23" s="102"/>
      <c r="H23" s="82"/>
      <c r="P23" s="136" t="str">
        <f>+IF(F23="No",COUNTIF($F$4:F23,"No")&amp;"No aplica",IF(R23="Reporta",COUNTIF($R$4:R23,"Reporta")&amp;"Reporta",IF(Q23="","",COUNTIF($Q$4:Q23,"No reporta")&amp;Q23)))</f>
        <v>20No reporta</v>
      </c>
      <c r="Q23" s="37" t="str">
        <f t="shared" si="0"/>
        <v>No reporta</v>
      </c>
      <c r="R23" s="37" t="str">
        <f t="shared" si="1"/>
        <v/>
      </c>
    </row>
    <row r="24" spans="1:18" ht="32.25" customHeight="1" thickBot="1">
      <c r="A24" s="89"/>
      <c r="B24" s="94"/>
      <c r="C24" s="106" t="s">
        <v>121</v>
      </c>
      <c r="D24" s="107" t="s">
        <v>258</v>
      </c>
      <c r="E24" s="106" t="s">
        <v>259</v>
      </c>
      <c r="F24" s="102"/>
      <c r="G24" s="102"/>
      <c r="H24" s="82"/>
      <c r="P24" s="136" t="str">
        <f>+IF(F24="No",COUNTIF($F$4:F24,"No")&amp;"No aplica",IF(R24="Reporta",COUNTIF($R$4:R24,"Reporta")&amp;"Reporta",IF(Q24="","",COUNTIF($Q$4:Q24,"No reporta")&amp;Q24)))</f>
        <v>21No reporta</v>
      </c>
      <c r="Q24" s="37" t="str">
        <f t="shared" si="0"/>
        <v>No reporta</v>
      </c>
      <c r="R24" s="37" t="str">
        <f t="shared" si="1"/>
        <v/>
      </c>
    </row>
    <row r="25" spans="1:18" ht="32.25" customHeight="1" thickBot="1">
      <c r="A25" s="89"/>
      <c r="B25" s="94"/>
      <c r="C25" s="106" t="s">
        <v>121</v>
      </c>
      <c r="D25" s="107" t="s">
        <v>260</v>
      </c>
      <c r="E25" s="106" t="s">
        <v>261</v>
      </c>
      <c r="F25" s="102"/>
      <c r="G25" s="102"/>
      <c r="H25" s="82"/>
      <c r="P25" s="136" t="str">
        <f>+IF(F25="No",COUNTIF($F$4:F25,"No")&amp;"No aplica",IF(R25="Reporta",COUNTIF($R$4:R25,"Reporta")&amp;"Reporta",IF(Q25="","",COUNTIF($Q$4:Q25,"No reporta")&amp;Q25)))</f>
        <v>22No reporta</v>
      </c>
      <c r="Q25" s="37" t="str">
        <f t="shared" si="0"/>
        <v>No reporta</v>
      </c>
      <c r="R25" s="37" t="str">
        <f t="shared" si="1"/>
        <v/>
      </c>
    </row>
    <row r="26" spans="1:18" ht="32.25" customHeight="1" thickBot="1">
      <c r="A26" s="89"/>
      <c r="B26" s="94"/>
      <c r="C26" s="106" t="s">
        <v>121</v>
      </c>
      <c r="D26" s="107" t="s">
        <v>262</v>
      </c>
      <c r="E26" s="106" t="s">
        <v>263</v>
      </c>
      <c r="F26" s="102"/>
      <c r="G26" s="102"/>
      <c r="H26" s="82"/>
      <c r="P26" s="136" t="str">
        <f>+IF(F26="No",COUNTIF($F$4:F26,"No")&amp;"No aplica",IF(R26="Reporta",COUNTIF($R$4:R26,"Reporta")&amp;"Reporta",IF(Q26="","",COUNTIF($Q$4:Q26,"No reporta")&amp;Q26)))</f>
        <v>23No reporta</v>
      </c>
      <c r="Q26" s="37" t="str">
        <f t="shared" si="0"/>
        <v>No reporta</v>
      </c>
      <c r="R26" s="37" t="str">
        <f t="shared" si="1"/>
        <v/>
      </c>
    </row>
    <row r="27" spans="1:18" ht="32.25" customHeight="1" thickBot="1">
      <c r="A27" s="89"/>
      <c r="B27" s="94"/>
      <c r="C27" s="106" t="s">
        <v>121</v>
      </c>
      <c r="D27" s="107" t="s">
        <v>264</v>
      </c>
      <c r="E27" s="106" t="s">
        <v>265</v>
      </c>
      <c r="F27" s="102"/>
      <c r="G27" s="102"/>
      <c r="H27" s="82"/>
      <c r="P27" s="136" t="str">
        <f>+IF(F27="No",COUNTIF($F$4:F27,"No")&amp;"No aplica",IF(R27="Reporta",COUNTIF($R$4:R27,"Reporta")&amp;"Reporta",IF(Q27="","",COUNTIF($Q$4:Q27,"No reporta")&amp;Q27)))</f>
        <v>24No reporta</v>
      </c>
      <c r="Q27" s="37" t="str">
        <f t="shared" si="0"/>
        <v>No reporta</v>
      </c>
      <c r="R27" s="37" t="str">
        <f t="shared" si="1"/>
        <v/>
      </c>
    </row>
    <row r="28" spans="1:18" ht="32.25" customHeight="1" thickBot="1">
      <c r="A28" s="89"/>
      <c r="B28" s="94"/>
      <c r="C28" s="106" t="s">
        <v>121</v>
      </c>
      <c r="D28" s="107" t="s">
        <v>266</v>
      </c>
      <c r="E28" s="106" t="s">
        <v>267</v>
      </c>
      <c r="F28" s="102"/>
      <c r="G28" s="102"/>
      <c r="H28" s="82"/>
      <c r="P28" s="136" t="str">
        <f>+IF(F28="No",COUNTIF($F$4:F28,"No")&amp;"No aplica",IF(R28="Reporta",COUNTIF($R$4:R28,"Reporta")&amp;"Reporta",IF(Q28="","",COUNTIF($Q$4:Q28,"No reporta")&amp;Q28)))</f>
        <v>25No reporta</v>
      </c>
      <c r="Q28" s="37" t="str">
        <f t="shared" si="0"/>
        <v>No reporta</v>
      </c>
      <c r="R28" s="37" t="str">
        <f t="shared" si="1"/>
        <v/>
      </c>
    </row>
    <row r="29" spans="1:18" ht="32.25" customHeight="1" thickBot="1">
      <c r="A29" s="89"/>
      <c r="B29" s="94"/>
      <c r="C29" s="106" t="s">
        <v>121</v>
      </c>
      <c r="D29" s="107" t="s">
        <v>268</v>
      </c>
      <c r="E29" s="106" t="s">
        <v>269</v>
      </c>
      <c r="F29" s="102"/>
      <c r="G29" s="102"/>
      <c r="H29" s="82"/>
      <c r="P29" s="136" t="str">
        <f>+IF(F29="No",COUNTIF($F$4:F29,"No")&amp;"No aplica",IF(R29="Reporta",COUNTIF($R$4:R29,"Reporta")&amp;"Reporta",IF(Q29="","",COUNTIF($Q$4:Q29,"No reporta")&amp;Q29)))</f>
        <v>26No reporta</v>
      </c>
      <c r="Q29" s="37" t="str">
        <f t="shared" si="0"/>
        <v>No reporta</v>
      </c>
      <c r="R29" s="37" t="str">
        <f t="shared" si="1"/>
        <v/>
      </c>
    </row>
    <row r="30" spans="1:18" ht="32.25" customHeight="1" thickBot="1">
      <c r="A30" s="89"/>
      <c r="B30" s="94"/>
      <c r="C30" s="106" t="s">
        <v>121</v>
      </c>
      <c r="D30" s="107" t="s">
        <v>270</v>
      </c>
      <c r="E30" s="106" t="s">
        <v>271</v>
      </c>
      <c r="F30" s="102"/>
      <c r="G30" s="102"/>
      <c r="H30" s="82"/>
      <c r="P30" s="136" t="str">
        <f>+IF(F30="No",COUNTIF($F$4:F30,"No")&amp;"No aplica",IF(R30="Reporta",COUNTIF($R$4:R30,"Reporta")&amp;"Reporta",IF(Q30="","",COUNTIF($Q$4:Q30,"No reporta")&amp;Q30)))</f>
        <v>27No reporta</v>
      </c>
      <c r="Q30" s="37" t="str">
        <f t="shared" si="0"/>
        <v>No reporta</v>
      </c>
      <c r="R30" s="37" t="str">
        <f t="shared" si="1"/>
        <v/>
      </c>
    </row>
    <row r="31" spans="1:18" ht="32.25" customHeight="1" thickBot="1">
      <c r="A31" s="89"/>
      <c r="B31" s="94"/>
      <c r="C31" s="106" t="s">
        <v>146</v>
      </c>
      <c r="D31" s="107" t="s">
        <v>316</v>
      </c>
      <c r="E31" s="106" t="s">
        <v>317</v>
      </c>
      <c r="F31" s="102"/>
      <c r="G31" s="102"/>
      <c r="H31" s="82"/>
      <c r="P31" s="136" t="str">
        <f>+IF(F31="No",COUNTIF($F$4:F31,"No")&amp;"No aplica",IF(R31="Reporta",COUNTIF($R$4:R31,"Reporta")&amp;"Reporta",IF(Q31="","",COUNTIF($Q$4:Q31,"No reporta")&amp;Q31)))</f>
        <v>28No reporta</v>
      </c>
      <c r="Q31" s="37" t="str">
        <f t="shared" si="0"/>
        <v>No reporta</v>
      </c>
      <c r="R31" s="37" t="str">
        <f t="shared" si="1"/>
        <v/>
      </c>
    </row>
    <row r="32" spans="1:18" ht="32.25" customHeight="1" thickBot="1">
      <c r="A32" s="89"/>
      <c r="B32" s="94"/>
      <c r="C32" s="106" t="s">
        <v>146</v>
      </c>
      <c r="D32" s="107" t="s">
        <v>318</v>
      </c>
      <c r="E32" s="106" t="s">
        <v>319</v>
      </c>
      <c r="F32" s="102"/>
      <c r="G32" s="102"/>
      <c r="H32" s="82"/>
      <c r="P32" s="136" t="str">
        <f>+IF(F32="No",COUNTIF($F$4:F32,"No")&amp;"No aplica",IF(R32="Reporta",COUNTIF($R$4:R32,"Reporta")&amp;"Reporta",IF(Q32="","",COUNTIF($Q$4:Q32,"No reporta")&amp;Q32)))</f>
        <v>29No reporta</v>
      </c>
      <c r="Q32" s="37" t="str">
        <f t="shared" si="0"/>
        <v>No reporta</v>
      </c>
      <c r="R32" s="37" t="str">
        <f t="shared" si="1"/>
        <v/>
      </c>
    </row>
    <row r="33" spans="1:18" ht="32.25" customHeight="1" thickBot="1">
      <c r="A33" s="89"/>
      <c r="B33" s="94"/>
      <c r="C33" s="106" t="s">
        <v>146</v>
      </c>
      <c r="D33" s="107" t="s">
        <v>272</v>
      </c>
      <c r="E33" s="106" t="s">
        <v>273</v>
      </c>
      <c r="F33" s="102"/>
      <c r="G33" s="102"/>
      <c r="H33" s="82"/>
      <c r="P33" s="136" t="str">
        <f>+IF(F33="No",COUNTIF($F$4:F33,"No")&amp;"No aplica",IF(R33="Reporta",COUNTIF($R$4:R33,"Reporta")&amp;"Reporta",IF(Q33="","",COUNTIF($Q$4:Q33,"No reporta")&amp;Q33)))</f>
        <v>30No reporta</v>
      </c>
      <c r="Q33" s="37" t="str">
        <f t="shared" si="0"/>
        <v>No reporta</v>
      </c>
      <c r="R33" s="37" t="str">
        <f t="shared" si="1"/>
        <v/>
      </c>
    </row>
    <row r="34" spans="1:18" ht="32.25" customHeight="1" thickBot="1">
      <c r="A34" s="89"/>
      <c r="B34" s="94"/>
      <c r="C34" s="106" t="s">
        <v>146</v>
      </c>
      <c r="D34" s="107" t="s">
        <v>274</v>
      </c>
      <c r="E34" s="106" t="s">
        <v>275</v>
      </c>
      <c r="F34" s="102"/>
      <c r="G34" s="102"/>
      <c r="H34" s="82"/>
      <c r="P34" s="136" t="str">
        <f>+IF(F34="No",COUNTIF($F$4:F34,"No")&amp;"No aplica",IF(R34="Reporta",COUNTIF($R$4:R34,"Reporta")&amp;"Reporta",IF(Q34="","",COUNTIF($Q$4:Q34,"No reporta")&amp;Q34)))</f>
        <v>31No reporta</v>
      </c>
      <c r="Q34" s="37" t="str">
        <f t="shared" si="0"/>
        <v>No reporta</v>
      </c>
      <c r="R34" s="37" t="str">
        <f t="shared" si="1"/>
        <v/>
      </c>
    </row>
    <row r="35" spans="1:18" ht="32.25" customHeight="1" thickBot="1">
      <c r="A35" s="89"/>
      <c r="B35" s="94"/>
      <c r="C35" s="106" t="s">
        <v>146</v>
      </c>
      <c r="D35" s="107" t="s">
        <v>276</v>
      </c>
      <c r="E35" s="106" t="s">
        <v>277</v>
      </c>
      <c r="F35" s="102"/>
      <c r="G35" s="102"/>
      <c r="H35" s="82"/>
      <c r="P35" s="136" t="str">
        <f>+IF(F35="No",COUNTIF($F$4:F35,"No")&amp;"No aplica",IF(R35="Reporta",COUNTIF($R$4:R35,"Reporta")&amp;"Reporta",IF(Q35="","",COUNTIF($Q$4:Q35,"No reporta")&amp;Q35)))</f>
        <v>32No reporta</v>
      </c>
      <c r="Q35" s="37" t="str">
        <f t="shared" si="0"/>
        <v>No reporta</v>
      </c>
      <c r="R35" s="37" t="str">
        <f t="shared" si="1"/>
        <v/>
      </c>
    </row>
    <row r="36" spans="1:18" ht="32.25" customHeight="1" thickBot="1">
      <c r="A36" s="89"/>
      <c r="B36" s="94"/>
      <c r="C36" s="106" t="s">
        <v>146</v>
      </c>
      <c r="D36" s="107" t="s">
        <v>278</v>
      </c>
      <c r="E36" s="106" t="s">
        <v>279</v>
      </c>
      <c r="F36" s="102"/>
      <c r="G36" s="102"/>
      <c r="H36" s="82"/>
      <c r="P36" s="136" t="str">
        <f>+IF(F36="No",COUNTIF($F$4:F36,"No")&amp;"No aplica",IF(R36="Reporta",COUNTIF($R$4:R36,"Reporta")&amp;"Reporta",IF(Q36="","",COUNTIF($Q$4:Q36,"No reporta")&amp;Q36)))</f>
        <v>33No reporta</v>
      </c>
      <c r="Q36" s="37" t="str">
        <f t="shared" si="0"/>
        <v>No reporta</v>
      </c>
      <c r="R36" s="37" t="str">
        <f t="shared" si="1"/>
        <v/>
      </c>
    </row>
    <row r="37" spans="1:18" ht="32.25" customHeight="1" thickBot="1">
      <c r="A37" s="89"/>
      <c r="B37" s="94"/>
      <c r="C37" s="106" t="s">
        <v>146</v>
      </c>
      <c r="D37" s="107" t="s">
        <v>280</v>
      </c>
      <c r="E37" s="106" t="s">
        <v>281</v>
      </c>
      <c r="F37" s="102"/>
      <c r="G37" s="102"/>
      <c r="H37" s="82"/>
      <c r="P37" s="136" t="str">
        <f>+IF(F37="No",COUNTIF($F$4:F37,"No")&amp;"No aplica",IF(R37="Reporta",COUNTIF($R$4:R37,"Reporta")&amp;"Reporta",IF(Q37="","",COUNTIF($Q$4:Q37,"No reporta")&amp;Q37)))</f>
        <v>34No reporta</v>
      </c>
      <c r="Q37" s="37" t="str">
        <f t="shared" si="0"/>
        <v>No reporta</v>
      </c>
      <c r="R37" s="37" t="str">
        <f t="shared" si="1"/>
        <v/>
      </c>
    </row>
    <row r="38" spans="1:18" ht="32.25" customHeight="1" thickBot="1">
      <c r="A38" s="89"/>
      <c r="B38" s="94"/>
      <c r="C38" s="106" t="s">
        <v>146</v>
      </c>
      <c r="D38" s="107" t="s">
        <v>282</v>
      </c>
      <c r="E38" s="106" t="s">
        <v>283</v>
      </c>
      <c r="F38" s="102"/>
      <c r="G38" s="102"/>
      <c r="H38" s="82"/>
      <c r="P38" s="136" t="str">
        <f>+IF(F38="No",COUNTIF($F$4:F38,"No")&amp;"No aplica",IF(R38="Reporta",COUNTIF($R$4:R38,"Reporta")&amp;"Reporta",IF(Q38="","",COUNTIF($Q$4:Q38,"No reporta")&amp;Q38)))</f>
        <v>35No reporta</v>
      </c>
      <c r="Q38" s="37" t="str">
        <f t="shared" si="0"/>
        <v>No reporta</v>
      </c>
      <c r="R38" s="37" t="str">
        <f t="shared" si="1"/>
        <v/>
      </c>
    </row>
    <row r="39" spans="1:18" ht="32.25" customHeight="1" thickBot="1">
      <c r="A39" s="89"/>
      <c r="B39" s="94"/>
      <c r="C39" s="106" t="s">
        <v>146</v>
      </c>
      <c r="D39" s="107" t="s">
        <v>320</v>
      </c>
      <c r="E39" s="106" t="s">
        <v>321</v>
      </c>
      <c r="F39" s="102"/>
      <c r="G39" s="102"/>
      <c r="H39" s="82"/>
      <c r="P39" s="136" t="str">
        <f>+IF(F39="No",COUNTIF($F$4:F39,"No")&amp;"No aplica",IF(R39="Reporta",COUNTIF($R$4:R39,"Reporta")&amp;"Reporta",IF(Q39="","",COUNTIF($Q$4:Q39,"No reporta")&amp;Q39)))</f>
        <v>36No reporta</v>
      </c>
      <c r="Q39" s="37" t="str">
        <f t="shared" si="0"/>
        <v>No reporta</v>
      </c>
      <c r="R39" s="37" t="str">
        <f t="shared" si="1"/>
        <v/>
      </c>
    </row>
    <row r="40" spans="1:18" ht="32.25" customHeight="1" thickBot="1">
      <c r="A40" s="89"/>
      <c r="B40" s="94"/>
      <c r="C40" s="106" t="s">
        <v>146</v>
      </c>
      <c r="D40" s="107" t="s">
        <v>322</v>
      </c>
      <c r="E40" s="106" t="s">
        <v>323</v>
      </c>
      <c r="F40" s="102"/>
      <c r="G40" s="102"/>
      <c r="H40" s="82"/>
      <c r="P40" s="136" t="str">
        <f>+IF(F40="No",COUNTIF($F$4:F40,"No")&amp;"No aplica",IF(R40="Reporta",COUNTIF($R$4:R40,"Reporta")&amp;"Reporta",IF(Q40="","",COUNTIF($Q$4:Q40,"No reporta")&amp;Q40)))</f>
        <v>37No reporta</v>
      </c>
      <c r="Q40" s="37" t="str">
        <f t="shared" si="0"/>
        <v>No reporta</v>
      </c>
      <c r="R40" s="37" t="str">
        <f t="shared" si="1"/>
        <v/>
      </c>
    </row>
    <row r="41" spans="1:18" ht="32.25" customHeight="1" thickBot="1">
      <c r="A41" s="89"/>
      <c r="B41" s="94"/>
      <c r="C41" s="106" t="s">
        <v>146</v>
      </c>
      <c r="D41" s="107" t="s">
        <v>284</v>
      </c>
      <c r="E41" s="106" t="s">
        <v>285</v>
      </c>
      <c r="F41" s="102"/>
      <c r="G41" s="102"/>
      <c r="H41" s="82"/>
      <c r="P41" s="136" t="str">
        <f>+IF(F41="No",COUNTIF($F$4:F41,"No")&amp;"No aplica",IF(R41="Reporta",COUNTIF($R$4:R41,"Reporta")&amp;"Reporta",IF(Q41="","",COUNTIF($Q$4:Q41,"No reporta")&amp;Q41)))</f>
        <v>38No reporta</v>
      </c>
      <c r="Q41" s="37" t="str">
        <f t="shared" si="0"/>
        <v>No reporta</v>
      </c>
      <c r="R41" s="37" t="str">
        <f t="shared" si="1"/>
        <v/>
      </c>
    </row>
    <row r="42" spans="1:18" ht="32.25" customHeight="1" thickBot="1">
      <c r="A42" s="89"/>
      <c r="B42" s="94"/>
      <c r="C42" s="106" t="s">
        <v>178</v>
      </c>
      <c r="D42" s="107" t="s">
        <v>324</v>
      </c>
      <c r="E42" s="106" t="s">
        <v>325</v>
      </c>
      <c r="F42" s="102"/>
      <c r="G42" s="102"/>
      <c r="H42" s="82"/>
      <c r="P42" s="136" t="str">
        <f>+IF(F42="No",COUNTIF($F$4:F42,"No")&amp;"No aplica",IF(R42="Reporta",COUNTIF($R$4:R42,"Reporta")&amp;"Reporta",IF(Q42="","",COUNTIF($Q$4:Q42,"No reporta")&amp;Q42)))</f>
        <v>39No reporta</v>
      </c>
      <c r="Q42" s="37" t="str">
        <f t="shared" si="0"/>
        <v>No reporta</v>
      </c>
      <c r="R42" s="37" t="str">
        <f t="shared" si="1"/>
        <v/>
      </c>
    </row>
    <row r="43" spans="1:18" ht="32.25" customHeight="1" thickBot="1">
      <c r="A43" s="89"/>
      <c r="B43" s="94"/>
      <c r="C43" s="106" t="s">
        <v>178</v>
      </c>
      <c r="D43" s="107" t="s">
        <v>326</v>
      </c>
      <c r="E43" s="106" t="s">
        <v>327</v>
      </c>
      <c r="F43" s="102"/>
      <c r="G43" s="102"/>
      <c r="H43" s="82"/>
      <c r="P43" s="136" t="str">
        <f>+IF(F43="No",COUNTIF($F$4:F43,"No")&amp;"No aplica",IF(R43="Reporta",COUNTIF($R$4:R43,"Reporta")&amp;"Reporta",IF(Q43="","",COUNTIF($Q$4:Q43,"No reporta")&amp;Q43)))</f>
        <v>40No reporta</v>
      </c>
      <c r="Q43" s="37" t="str">
        <f t="shared" si="0"/>
        <v>No reporta</v>
      </c>
      <c r="R43" s="37" t="str">
        <f t="shared" si="1"/>
        <v/>
      </c>
    </row>
    <row r="44" spans="1:18" ht="32.25" customHeight="1" thickBot="1">
      <c r="A44" s="89"/>
      <c r="B44" s="94"/>
      <c r="C44" s="106" t="s">
        <v>178</v>
      </c>
      <c r="D44" s="107" t="s">
        <v>286</v>
      </c>
      <c r="E44" s="106" t="s">
        <v>287</v>
      </c>
      <c r="F44" s="102"/>
      <c r="G44" s="102"/>
      <c r="H44" s="82"/>
      <c r="P44" s="136" t="str">
        <f>+IF(F44="No",COUNTIF($F$4:F44,"No")&amp;"No aplica",IF(R44="Reporta",COUNTIF($R$4:R44,"Reporta")&amp;"Reporta",IF(Q44="","",COUNTIF($Q$4:Q44,"No reporta")&amp;Q44)))</f>
        <v>41No reporta</v>
      </c>
      <c r="Q44" s="37" t="str">
        <f t="shared" si="0"/>
        <v>No reporta</v>
      </c>
      <c r="R44" s="37" t="str">
        <f t="shared" si="1"/>
        <v/>
      </c>
    </row>
    <row r="45" spans="1:18" ht="32.25" customHeight="1" thickBot="1">
      <c r="A45" s="89"/>
      <c r="B45" s="94"/>
      <c r="C45" s="106" t="s">
        <v>178</v>
      </c>
      <c r="D45" s="107" t="s">
        <v>328</v>
      </c>
      <c r="E45" s="106" t="s">
        <v>329</v>
      </c>
      <c r="F45" s="102"/>
      <c r="G45" s="102"/>
      <c r="H45" s="84"/>
      <c r="P45" s="136" t="str">
        <f>+IF(F45="No",COUNTIF($F$4:F45,"No")&amp;"No aplica",IF(R45="Reporta",COUNTIF($R$4:R45,"Reporta")&amp;"Reporta",IF(Q45="","",COUNTIF($Q$4:Q45,"No reporta")&amp;Q45)))</f>
        <v>42No reporta</v>
      </c>
      <c r="Q45" s="37" t="str">
        <f t="shared" si="0"/>
        <v>No reporta</v>
      </c>
      <c r="R45" s="37" t="str">
        <f t="shared" si="1"/>
        <v/>
      </c>
    </row>
    <row r="46" spans="1:18" ht="32.25" customHeight="1" thickBot="1">
      <c r="A46" s="89"/>
      <c r="B46" s="94"/>
      <c r="C46" s="106" t="s">
        <v>178</v>
      </c>
      <c r="D46" s="107" t="s">
        <v>288</v>
      </c>
      <c r="E46" s="106" t="s">
        <v>289</v>
      </c>
      <c r="F46" s="102"/>
      <c r="G46" s="102"/>
      <c r="H46" s="84"/>
      <c r="P46" s="136" t="str">
        <f>+IF(F46="No",COUNTIF($F$4:F46,"No")&amp;"No aplica",IF(R46="Reporta",COUNTIF($R$4:R46,"Reporta")&amp;"Reporta",IF(Q46="","",COUNTIF($Q$4:Q46,"No reporta")&amp;Q46)))</f>
        <v>43No reporta</v>
      </c>
      <c r="Q46" s="37" t="str">
        <f t="shared" si="0"/>
        <v>No reporta</v>
      </c>
      <c r="R46" s="37" t="str">
        <f t="shared" si="1"/>
        <v/>
      </c>
    </row>
    <row r="47" spans="1:18" ht="32.25" customHeight="1" thickBot="1">
      <c r="A47" s="89"/>
      <c r="B47" s="94"/>
      <c r="C47" s="106" t="s">
        <v>198</v>
      </c>
      <c r="D47" s="107" t="s">
        <v>330</v>
      </c>
      <c r="E47" s="106" t="s">
        <v>331</v>
      </c>
      <c r="F47" s="102"/>
      <c r="G47" s="102"/>
      <c r="H47" s="84"/>
      <c r="P47" s="136" t="str">
        <f>+IF(F47="No",COUNTIF($F$4:F47,"No")&amp;"No aplica",IF(R47="Reporta",COUNTIF($R$4:R47,"Reporta")&amp;"Reporta",IF(Q47="","",COUNTIF($Q$4:Q47,"No reporta")&amp;Q47)))</f>
        <v>44No reporta</v>
      </c>
      <c r="Q47" s="37" t="str">
        <f t="shared" si="0"/>
        <v>No reporta</v>
      </c>
      <c r="R47" s="37" t="str">
        <f t="shared" si="1"/>
        <v/>
      </c>
    </row>
    <row r="48" spans="1:18" ht="15.75" customHeight="1" thickBot="1">
      <c r="A48" s="89"/>
      <c r="B48" s="95"/>
      <c r="C48" s="96"/>
      <c r="D48" s="97"/>
      <c r="E48" s="96"/>
      <c r="F48" s="39"/>
      <c r="G48" s="39"/>
      <c r="H48" s="85"/>
    </row>
    <row r="49" spans="1:7" ht="16" thickTop="1">
      <c r="A49" s="83"/>
      <c r="B49" s="83"/>
      <c r="G49" s="37"/>
    </row>
    <row r="50" spans="1:7" ht="15">
      <c r="A50" s="83"/>
      <c r="B50" s="83"/>
      <c r="G50" s="37"/>
    </row>
    <row r="51" spans="1:7">
      <c r="A51" s="99"/>
      <c r="B51" s="99"/>
      <c r="C51" s="99"/>
      <c r="D51" s="99"/>
      <c r="E51" s="99"/>
      <c r="F51" s="38"/>
    </row>
    <row r="52" spans="1:7">
      <c r="A52" s="99"/>
      <c r="B52" s="99"/>
    </row>
    <row r="53" spans="1:7">
      <c r="A53" s="99"/>
      <c r="B53" s="99"/>
    </row>
    <row r="54" spans="1:7">
      <c r="A54" s="99"/>
      <c r="B54" s="99"/>
    </row>
    <row r="55" spans="1:7">
      <c r="A55" s="99"/>
      <c r="B55" s="99"/>
    </row>
    <row r="56" spans="1:7">
      <c r="A56" s="99"/>
      <c r="B56" s="99"/>
    </row>
    <row r="57" spans="1:7">
      <c r="A57" s="99"/>
      <c r="B57" s="99"/>
    </row>
    <row r="58" spans="1:7">
      <c r="A58" s="99"/>
      <c r="B58" s="99"/>
    </row>
    <row r="59" spans="1:7">
      <c r="A59" s="99"/>
      <c r="B59" s="99"/>
    </row>
    <row r="60" spans="1:7">
      <c r="A60" s="99"/>
      <c r="B60" s="99"/>
    </row>
    <row r="61" spans="1:7">
      <c r="A61" s="99"/>
      <c r="B61" s="99"/>
    </row>
    <row r="62" spans="1:7">
      <c r="A62" s="99"/>
      <c r="B62" s="99"/>
    </row>
    <row r="63" spans="1:7">
      <c r="A63" s="99"/>
      <c r="B63" s="99"/>
    </row>
    <row r="64" spans="1:7">
      <c r="A64" s="99"/>
      <c r="B64" s="99"/>
    </row>
    <row r="65" spans="1:2">
      <c r="A65" s="99"/>
      <c r="B65" s="99"/>
    </row>
    <row r="66" spans="1:2">
      <c r="A66" s="99"/>
      <c r="B66" s="99"/>
    </row>
    <row r="67" spans="1:2">
      <c r="A67" s="99"/>
      <c r="B67" s="99"/>
    </row>
    <row r="68" spans="1:2">
      <c r="A68" s="99"/>
      <c r="B68" s="99"/>
    </row>
    <row r="69" spans="1:2">
      <c r="A69" s="99"/>
      <c r="B69" s="99"/>
    </row>
    <row r="70" spans="1:2">
      <c r="A70" s="99"/>
      <c r="B70" s="99"/>
    </row>
    <row r="71" spans="1:2">
      <c r="A71" s="99"/>
      <c r="B71" s="99"/>
    </row>
    <row r="72" spans="1:2">
      <c r="A72" s="99"/>
      <c r="B72" s="99"/>
    </row>
    <row r="73" spans="1:2">
      <c r="A73" s="99"/>
      <c r="B73" s="99"/>
    </row>
    <row r="74" spans="1:2">
      <c r="A74" s="99"/>
      <c r="B74" s="99"/>
    </row>
    <row r="75" spans="1:2">
      <c r="A75" s="99"/>
      <c r="B75" s="99"/>
    </row>
    <row r="76" spans="1:2">
      <c r="A76" s="99"/>
      <c r="B76" s="99"/>
    </row>
    <row r="77" spans="1:2">
      <c r="A77" s="99"/>
      <c r="B77" s="99"/>
    </row>
    <row r="78" spans="1:2">
      <c r="A78" s="99"/>
      <c r="B78" s="99"/>
    </row>
    <row r="79" spans="1:2">
      <c r="A79" s="99"/>
      <c r="B79" s="99"/>
    </row>
    <row r="80" spans="1:2">
      <c r="A80" s="99"/>
      <c r="B80" s="99"/>
    </row>
    <row r="81" spans="1:2">
      <c r="A81" s="99"/>
      <c r="B81" s="99"/>
    </row>
    <row r="82" spans="1:2">
      <c r="A82" s="99"/>
      <c r="B82" s="99"/>
    </row>
    <row r="83" spans="1:2">
      <c r="A83" s="99"/>
      <c r="B83" s="99"/>
    </row>
    <row r="84" spans="1:2">
      <c r="A84" s="99"/>
      <c r="B84" s="99"/>
    </row>
    <row r="85" spans="1:2">
      <c r="A85" s="99"/>
      <c r="B85" s="99"/>
    </row>
    <row r="86" spans="1:2">
      <c r="A86" s="99"/>
      <c r="B86" s="99"/>
    </row>
    <row r="87" spans="1:2">
      <c r="A87" s="99"/>
      <c r="B87" s="99"/>
    </row>
    <row r="88" spans="1:2">
      <c r="A88" s="99"/>
      <c r="B88" s="99"/>
    </row>
    <row r="89" spans="1:2">
      <c r="A89" s="99"/>
      <c r="B89" s="99"/>
    </row>
    <row r="90" spans="1:2">
      <c r="A90" s="99"/>
      <c r="B90" s="99"/>
    </row>
    <row r="91" spans="1:2">
      <c r="A91" s="99"/>
      <c r="B91" s="99"/>
    </row>
    <row r="92" spans="1:2">
      <c r="A92" s="99"/>
      <c r="B92" s="99"/>
    </row>
    <row r="93" spans="1:2">
      <c r="A93" s="99"/>
      <c r="B93" s="99"/>
    </row>
    <row r="94" spans="1:2">
      <c r="A94" s="99"/>
      <c r="B94" s="99"/>
    </row>
    <row r="95" spans="1:2">
      <c r="A95" s="99"/>
      <c r="B95" s="99"/>
    </row>
    <row r="96" spans="1:2">
      <c r="A96" s="99"/>
      <c r="B96" s="99"/>
    </row>
    <row r="97" spans="1:2">
      <c r="A97" s="99"/>
      <c r="B97" s="99"/>
    </row>
    <row r="98" spans="1:2">
      <c r="A98" s="99"/>
      <c r="B98" s="99"/>
    </row>
    <row r="99" spans="1:2">
      <c r="A99" s="99"/>
      <c r="B99" s="99"/>
    </row>
    <row r="100" spans="1:2">
      <c r="A100" s="99"/>
      <c r="B100" s="99"/>
    </row>
    <row r="101" spans="1:2">
      <c r="A101" s="99"/>
      <c r="B101" s="99"/>
    </row>
    <row r="102" spans="1:2">
      <c r="A102" s="99"/>
      <c r="B102" s="99"/>
    </row>
    <row r="103" spans="1:2">
      <c r="A103" s="99"/>
      <c r="B103" s="99"/>
    </row>
    <row r="104" spans="1:2">
      <c r="A104" s="99"/>
      <c r="B104" s="99"/>
    </row>
    <row r="105" spans="1:2">
      <c r="A105" s="99"/>
      <c r="B105" s="99"/>
    </row>
    <row r="106" spans="1:2">
      <c r="A106" s="99"/>
      <c r="B106" s="99"/>
    </row>
    <row r="107" spans="1:2">
      <c r="A107" s="99"/>
      <c r="B107" s="99"/>
    </row>
    <row r="108" spans="1:2">
      <c r="A108" s="99"/>
      <c r="B108" s="99"/>
    </row>
    <row r="109" spans="1:2">
      <c r="A109" s="99"/>
      <c r="B109" s="99"/>
    </row>
    <row r="110" spans="1:2">
      <c r="A110" s="99"/>
      <c r="B110" s="99"/>
    </row>
    <row r="111" spans="1:2">
      <c r="A111" s="99"/>
      <c r="B111" s="99"/>
    </row>
    <row r="112" spans="1:2">
      <c r="A112" s="99"/>
      <c r="B112" s="99"/>
    </row>
    <row r="113" spans="1:2">
      <c r="A113" s="99"/>
      <c r="B113" s="99"/>
    </row>
    <row r="114" spans="1:2">
      <c r="A114" s="99"/>
      <c r="B114" s="99"/>
    </row>
    <row r="115" spans="1:2">
      <c r="A115" s="99"/>
      <c r="B115" s="99"/>
    </row>
    <row r="116" spans="1:2">
      <c r="A116" s="99"/>
      <c r="B116" s="99"/>
    </row>
    <row r="117" spans="1:2">
      <c r="A117" s="99"/>
      <c r="B117" s="99"/>
    </row>
    <row r="118" spans="1:2">
      <c r="A118" s="99"/>
      <c r="B118" s="99"/>
    </row>
    <row r="119" spans="1:2">
      <c r="A119" s="99"/>
      <c r="B119" s="99"/>
    </row>
    <row r="120" spans="1:2">
      <c r="A120" s="99"/>
      <c r="B120" s="99"/>
    </row>
    <row r="121" spans="1:2">
      <c r="A121" s="99"/>
      <c r="B121" s="99"/>
    </row>
    <row r="122" spans="1:2">
      <c r="A122" s="99"/>
      <c r="B122" s="99"/>
    </row>
    <row r="123" spans="1:2">
      <c r="A123" s="99"/>
      <c r="B123" s="99"/>
    </row>
    <row r="124" spans="1:2">
      <c r="A124" s="99"/>
      <c r="B124" s="99"/>
    </row>
    <row r="125" spans="1:2">
      <c r="A125" s="99"/>
      <c r="B125" s="99"/>
    </row>
    <row r="126" spans="1:2">
      <c r="A126" s="99"/>
      <c r="B126" s="99"/>
    </row>
    <row r="127" spans="1:2">
      <c r="A127" s="99"/>
      <c r="B127" s="99"/>
    </row>
    <row r="128" spans="1:2">
      <c r="A128" s="99"/>
      <c r="B128" s="99"/>
    </row>
    <row r="129" spans="1:2">
      <c r="A129" s="99"/>
      <c r="B129" s="99"/>
    </row>
    <row r="130" spans="1:2">
      <c r="A130" s="99"/>
      <c r="B130" s="99"/>
    </row>
    <row r="131" spans="1:2">
      <c r="A131" s="99"/>
      <c r="B131" s="99"/>
    </row>
    <row r="132" spans="1:2">
      <c r="A132" s="99"/>
      <c r="B132" s="99"/>
    </row>
    <row r="133" spans="1:2">
      <c r="A133" s="99"/>
      <c r="B133" s="99"/>
    </row>
    <row r="134" spans="1:2">
      <c r="A134" s="99"/>
      <c r="B134" s="99"/>
    </row>
    <row r="135" spans="1:2">
      <c r="A135" s="99"/>
      <c r="B135" s="99"/>
    </row>
    <row r="136" spans="1:2">
      <c r="A136" s="99"/>
      <c r="B136" s="99"/>
    </row>
    <row r="137" spans="1:2">
      <c r="A137" s="99"/>
      <c r="B137" s="99"/>
    </row>
    <row r="138" spans="1:2">
      <c r="A138" s="99"/>
      <c r="B138" s="99"/>
    </row>
    <row r="139" spans="1:2">
      <c r="A139" s="99"/>
      <c r="B139" s="99"/>
    </row>
    <row r="140" spans="1:2">
      <c r="A140" s="99"/>
      <c r="B140" s="99"/>
    </row>
    <row r="141" spans="1:2">
      <c r="A141" s="99"/>
      <c r="B141" s="99"/>
    </row>
    <row r="142" spans="1:2">
      <c r="A142" s="99"/>
      <c r="B142" s="99"/>
    </row>
    <row r="143" spans="1:2">
      <c r="A143" s="99"/>
      <c r="B143" s="99"/>
    </row>
    <row r="144" spans="1:2">
      <c r="A144" s="99"/>
      <c r="B144" s="99"/>
    </row>
    <row r="145" spans="1:2">
      <c r="A145" s="99"/>
      <c r="B145" s="99"/>
    </row>
    <row r="146" spans="1:2">
      <c r="A146" s="99"/>
      <c r="B146" s="99"/>
    </row>
    <row r="147" spans="1:2">
      <c r="A147" s="99"/>
      <c r="B147" s="99"/>
    </row>
    <row r="148" spans="1:2">
      <c r="A148" s="99"/>
      <c r="B148" s="99"/>
    </row>
    <row r="149" spans="1:2">
      <c r="A149" s="99"/>
      <c r="B149" s="99"/>
    </row>
    <row r="150" spans="1:2">
      <c r="A150" s="99"/>
      <c r="B150" s="99"/>
    </row>
    <row r="151" spans="1:2">
      <c r="A151" s="99"/>
      <c r="B151" s="99"/>
    </row>
    <row r="152" spans="1:2">
      <c r="A152" s="99"/>
      <c r="B152" s="99"/>
    </row>
    <row r="153" spans="1:2">
      <c r="A153" s="99"/>
      <c r="B153" s="99"/>
    </row>
    <row r="154" spans="1:2">
      <c r="A154" s="99"/>
      <c r="B154" s="99"/>
    </row>
    <row r="155" spans="1:2">
      <c r="A155" s="99"/>
      <c r="B155" s="99"/>
    </row>
    <row r="156" spans="1:2">
      <c r="A156" s="99"/>
      <c r="B156" s="99"/>
    </row>
    <row r="157" spans="1:2">
      <c r="A157" s="99"/>
      <c r="B157" s="99"/>
    </row>
    <row r="158" spans="1:2">
      <c r="A158" s="99"/>
      <c r="B158" s="99"/>
    </row>
    <row r="159" spans="1:2">
      <c r="A159" s="99"/>
      <c r="B159" s="99"/>
    </row>
    <row r="160" spans="1:2">
      <c r="A160" s="99"/>
      <c r="B160" s="99"/>
    </row>
    <row r="161" spans="1:2">
      <c r="A161" s="99"/>
      <c r="B161" s="99"/>
    </row>
    <row r="162" spans="1:2">
      <c r="A162" s="99"/>
      <c r="B162" s="99"/>
    </row>
    <row r="163" spans="1:2">
      <c r="A163" s="99"/>
      <c r="B163" s="99"/>
    </row>
    <row r="164" spans="1:2">
      <c r="A164" s="99"/>
      <c r="B164" s="99"/>
    </row>
    <row r="165" spans="1:2">
      <c r="A165" s="99"/>
      <c r="B165" s="99"/>
    </row>
    <row r="166" spans="1:2">
      <c r="A166" s="99"/>
      <c r="B166" s="99"/>
    </row>
    <row r="167" spans="1:2">
      <c r="A167" s="99"/>
      <c r="B167" s="99"/>
    </row>
    <row r="168" spans="1:2">
      <c r="A168" s="99"/>
      <c r="B168" s="99"/>
    </row>
    <row r="169" spans="1:2">
      <c r="A169" s="99"/>
      <c r="B169" s="99"/>
    </row>
    <row r="170" spans="1:2">
      <c r="A170" s="99"/>
      <c r="B170" s="99"/>
    </row>
    <row r="171" spans="1:2">
      <c r="A171" s="99"/>
      <c r="B171" s="99"/>
    </row>
    <row r="172" spans="1:2">
      <c r="A172" s="99"/>
      <c r="B172" s="99"/>
    </row>
    <row r="173" spans="1:2">
      <c r="A173" s="99"/>
      <c r="B173" s="99"/>
    </row>
    <row r="174" spans="1:2">
      <c r="A174" s="99"/>
      <c r="B174" s="99"/>
    </row>
    <row r="175" spans="1:2">
      <c r="A175" s="99"/>
      <c r="B175" s="99"/>
    </row>
    <row r="176" spans="1:2">
      <c r="A176" s="99"/>
      <c r="B176" s="99"/>
    </row>
    <row r="177" spans="1:2">
      <c r="A177" s="99"/>
      <c r="B177" s="99"/>
    </row>
    <row r="178" spans="1:2">
      <c r="A178" s="99"/>
      <c r="B178" s="99"/>
    </row>
    <row r="179" spans="1:2">
      <c r="A179" s="99"/>
      <c r="B179" s="99"/>
    </row>
    <row r="180" spans="1:2">
      <c r="A180" s="99"/>
      <c r="B180" s="99"/>
    </row>
    <row r="181" spans="1:2">
      <c r="A181" s="99"/>
      <c r="B181" s="99"/>
    </row>
    <row r="182" spans="1:2">
      <c r="A182" s="99"/>
      <c r="B182" s="99"/>
    </row>
    <row r="183" spans="1:2">
      <c r="A183" s="99"/>
      <c r="B183" s="99"/>
    </row>
    <row r="184" spans="1:2">
      <c r="A184" s="99"/>
      <c r="B184" s="99"/>
    </row>
    <row r="185" spans="1:2">
      <c r="A185" s="99"/>
      <c r="B185" s="99"/>
    </row>
    <row r="186" spans="1:2">
      <c r="A186" s="99"/>
      <c r="B186" s="99"/>
    </row>
    <row r="187" spans="1:2">
      <c r="A187" s="99"/>
      <c r="B187" s="99"/>
    </row>
    <row r="188" spans="1:2">
      <c r="A188" s="99"/>
      <c r="B188" s="99"/>
    </row>
    <row r="189" spans="1:2">
      <c r="A189" s="99"/>
      <c r="B189" s="99"/>
    </row>
    <row r="190" spans="1:2">
      <c r="A190" s="99"/>
      <c r="B190" s="99"/>
    </row>
    <row r="191" spans="1:2">
      <c r="A191" s="99"/>
      <c r="B191" s="99"/>
    </row>
    <row r="192" spans="1:2">
      <c r="A192" s="99"/>
      <c r="B192" s="99"/>
    </row>
    <row r="193" spans="1:2">
      <c r="A193" s="99"/>
      <c r="B193" s="99"/>
    </row>
    <row r="194" spans="1:2">
      <c r="A194" s="99"/>
      <c r="B194" s="99"/>
    </row>
    <row r="195" spans="1:2">
      <c r="A195" s="99"/>
      <c r="B195" s="99"/>
    </row>
    <row r="196" spans="1:2">
      <c r="A196" s="99"/>
      <c r="B196" s="99"/>
    </row>
    <row r="197" spans="1:2">
      <c r="A197" s="99"/>
      <c r="B197" s="99"/>
    </row>
    <row r="198" spans="1:2">
      <c r="A198" s="99"/>
      <c r="B198" s="99"/>
    </row>
    <row r="199" spans="1:2">
      <c r="A199" s="99"/>
      <c r="B199" s="99"/>
    </row>
    <row r="200" spans="1:2">
      <c r="A200" s="99"/>
      <c r="B200" s="99"/>
    </row>
    <row r="201" spans="1:2">
      <c r="A201" s="99"/>
      <c r="B201" s="99"/>
    </row>
    <row r="202" spans="1:2">
      <c r="A202" s="99"/>
      <c r="B202" s="99"/>
    </row>
    <row r="203" spans="1:2">
      <c r="A203" s="99"/>
      <c r="B203" s="99"/>
    </row>
    <row r="204" spans="1:2">
      <c r="A204" s="99"/>
      <c r="B204" s="99"/>
    </row>
    <row r="205" spans="1:2">
      <c r="A205" s="99"/>
      <c r="B205" s="99"/>
    </row>
    <row r="206" spans="1:2">
      <c r="A206" s="99"/>
      <c r="B206" s="99"/>
    </row>
    <row r="207" spans="1:2">
      <c r="A207" s="99"/>
      <c r="B207" s="99"/>
    </row>
    <row r="208" spans="1:2">
      <c r="A208" s="99"/>
      <c r="B208" s="99"/>
    </row>
    <row r="209" spans="1:2">
      <c r="A209" s="99"/>
      <c r="B209" s="99"/>
    </row>
    <row r="210" spans="1:2">
      <c r="A210" s="99"/>
      <c r="B210" s="99"/>
    </row>
    <row r="211" spans="1:2">
      <c r="A211" s="99"/>
      <c r="B211" s="99"/>
    </row>
    <row r="212" spans="1:2">
      <c r="A212" s="99"/>
      <c r="B212" s="99"/>
    </row>
    <row r="213" spans="1:2">
      <c r="A213" s="99"/>
      <c r="B213" s="99"/>
    </row>
    <row r="214" spans="1:2">
      <c r="A214" s="99"/>
      <c r="B214" s="99"/>
    </row>
    <row r="215" spans="1:2">
      <c r="A215" s="99"/>
      <c r="B215" s="99"/>
    </row>
    <row r="216" spans="1:2">
      <c r="A216" s="99"/>
      <c r="B216" s="99"/>
    </row>
    <row r="217" spans="1:2">
      <c r="A217" s="99"/>
      <c r="B217" s="99"/>
    </row>
    <row r="218" spans="1:2">
      <c r="A218" s="99"/>
      <c r="B218" s="99"/>
    </row>
    <row r="219" spans="1:2">
      <c r="A219" s="99"/>
      <c r="B219" s="99"/>
    </row>
    <row r="220" spans="1:2">
      <c r="A220" s="99"/>
      <c r="B220" s="99"/>
    </row>
    <row r="221" spans="1:2">
      <c r="A221" s="99"/>
      <c r="B221" s="99"/>
    </row>
    <row r="222" spans="1:2">
      <c r="A222" s="99"/>
      <c r="B222" s="99"/>
    </row>
    <row r="223" spans="1:2">
      <c r="A223" s="99"/>
      <c r="B223" s="99"/>
    </row>
    <row r="224" spans="1:2">
      <c r="A224" s="99"/>
      <c r="B224" s="99"/>
    </row>
    <row r="225" spans="1:2">
      <c r="A225" s="99"/>
      <c r="B225" s="99"/>
    </row>
    <row r="226" spans="1:2">
      <c r="A226" s="99"/>
      <c r="B226" s="99"/>
    </row>
    <row r="227" spans="1:2">
      <c r="A227" s="99"/>
      <c r="B227" s="99"/>
    </row>
    <row r="228" spans="1:2">
      <c r="A228" s="99"/>
      <c r="B228" s="99"/>
    </row>
    <row r="229" spans="1:2">
      <c r="A229" s="99"/>
      <c r="B229" s="99"/>
    </row>
    <row r="230" spans="1:2">
      <c r="A230" s="99"/>
      <c r="B230" s="99"/>
    </row>
    <row r="231" spans="1:2">
      <c r="A231" s="99"/>
      <c r="B231" s="99"/>
    </row>
    <row r="232" spans="1:2">
      <c r="A232" s="99"/>
      <c r="B232" s="99"/>
    </row>
    <row r="233" spans="1:2">
      <c r="A233" s="99"/>
      <c r="B233" s="99"/>
    </row>
    <row r="234" spans="1:2">
      <c r="A234" s="99"/>
      <c r="B234" s="99"/>
    </row>
    <row r="235" spans="1:2">
      <c r="A235" s="99"/>
      <c r="B235" s="99"/>
    </row>
    <row r="236" spans="1:2">
      <c r="A236" s="99"/>
      <c r="B236" s="99"/>
    </row>
    <row r="237" spans="1:2">
      <c r="A237" s="99"/>
      <c r="B237" s="99"/>
    </row>
    <row r="238" spans="1:2">
      <c r="A238" s="99"/>
      <c r="B238" s="99"/>
    </row>
    <row r="239" spans="1:2">
      <c r="A239" s="99"/>
      <c r="B239" s="99"/>
    </row>
    <row r="240" spans="1:2">
      <c r="A240" s="99"/>
      <c r="B240" s="99"/>
    </row>
    <row r="241" spans="1:2">
      <c r="A241" s="99"/>
      <c r="B241" s="99"/>
    </row>
    <row r="242" spans="1:2">
      <c r="A242" s="99"/>
      <c r="B242" s="99"/>
    </row>
    <row r="243" spans="1:2">
      <c r="A243" s="99"/>
      <c r="B243" s="99"/>
    </row>
    <row r="244" spans="1:2">
      <c r="A244" s="99"/>
      <c r="B244" s="99"/>
    </row>
    <row r="245" spans="1:2">
      <c r="A245" s="99"/>
      <c r="B245" s="99"/>
    </row>
    <row r="246" spans="1:2">
      <c r="A246" s="99"/>
      <c r="B246" s="99"/>
    </row>
    <row r="247" spans="1:2">
      <c r="A247" s="99"/>
      <c r="B247" s="99"/>
    </row>
    <row r="248" spans="1:2">
      <c r="A248" s="99"/>
      <c r="B248" s="99"/>
    </row>
    <row r="249" spans="1:2">
      <c r="A249" s="99"/>
      <c r="B249" s="99"/>
    </row>
    <row r="250" spans="1:2">
      <c r="A250" s="99"/>
      <c r="B250" s="99"/>
    </row>
    <row r="251" spans="1:2">
      <c r="A251" s="99"/>
      <c r="B251" s="99"/>
    </row>
    <row r="252" spans="1:2">
      <c r="A252" s="99"/>
      <c r="B252" s="99"/>
    </row>
    <row r="253" spans="1:2">
      <c r="A253" s="99"/>
      <c r="B253" s="99"/>
    </row>
    <row r="254" spans="1:2">
      <c r="A254" s="99"/>
      <c r="B254" s="99"/>
    </row>
    <row r="255" spans="1:2">
      <c r="A255" s="99"/>
      <c r="B255" s="99"/>
    </row>
    <row r="256" spans="1:2">
      <c r="A256" s="99"/>
      <c r="B256" s="99"/>
    </row>
    <row r="257" spans="1:2">
      <c r="A257" s="99"/>
      <c r="B257" s="99"/>
    </row>
    <row r="258" spans="1:2">
      <c r="A258" s="99"/>
      <c r="B258" s="99"/>
    </row>
    <row r="259" spans="1:2">
      <c r="A259" s="99"/>
      <c r="B259" s="99"/>
    </row>
    <row r="260" spans="1:2">
      <c r="A260" s="99"/>
      <c r="B260" s="99"/>
    </row>
    <row r="261" spans="1:2">
      <c r="A261" s="99"/>
      <c r="B261" s="99"/>
    </row>
    <row r="262" spans="1:2">
      <c r="A262" s="99"/>
      <c r="B262" s="99"/>
    </row>
    <row r="263" spans="1:2">
      <c r="A263" s="99"/>
      <c r="B263" s="99"/>
    </row>
    <row r="264" spans="1:2">
      <c r="A264" s="99"/>
      <c r="B264" s="99"/>
    </row>
    <row r="265" spans="1:2">
      <c r="A265" s="99"/>
      <c r="B265" s="99"/>
    </row>
    <row r="266" spans="1:2">
      <c r="A266" s="99"/>
      <c r="B266" s="99"/>
    </row>
    <row r="267" spans="1:2">
      <c r="A267" s="99"/>
      <c r="B267" s="99"/>
    </row>
    <row r="268" spans="1:2">
      <c r="A268" s="99"/>
      <c r="B268" s="99"/>
    </row>
    <row r="269" spans="1:2">
      <c r="A269" s="99"/>
      <c r="B269" s="99"/>
    </row>
    <row r="270" spans="1:2">
      <c r="A270" s="99"/>
      <c r="B270" s="99"/>
    </row>
    <row r="271" spans="1:2">
      <c r="A271" s="99"/>
      <c r="B271" s="99"/>
    </row>
    <row r="272" spans="1:2">
      <c r="A272" s="99"/>
      <c r="B272" s="99"/>
    </row>
    <row r="273" spans="1:2">
      <c r="A273" s="99"/>
      <c r="B273" s="99"/>
    </row>
    <row r="274" spans="1:2">
      <c r="A274" s="99"/>
      <c r="B274" s="99"/>
    </row>
    <row r="275" spans="1:2">
      <c r="A275" s="99"/>
      <c r="B275" s="99"/>
    </row>
    <row r="276" spans="1:2">
      <c r="A276" s="99"/>
      <c r="B276" s="99"/>
    </row>
    <row r="277" spans="1:2">
      <c r="A277" s="99"/>
      <c r="B277" s="99"/>
    </row>
    <row r="278" spans="1:2">
      <c r="A278" s="99"/>
      <c r="B278" s="99"/>
    </row>
    <row r="279" spans="1:2">
      <c r="A279" s="99"/>
      <c r="B279" s="99"/>
    </row>
    <row r="280" spans="1:2">
      <c r="A280" s="99"/>
      <c r="B280" s="99"/>
    </row>
    <row r="281" spans="1:2">
      <c r="A281" s="99"/>
      <c r="B281" s="99"/>
    </row>
    <row r="282" spans="1:2">
      <c r="A282" s="99"/>
      <c r="B282" s="99"/>
    </row>
    <row r="283" spans="1:2">
      <c r="A283" s="99"/>
      <c r="B283" s="99"/>
    </row>
    <row r="284" spans="1:2">
      <c r="A284" s="99"/>
      <c r="B284" s="99"/>
    </row>
    <row r="285" spans="1:2">
      <c r="A285" s="99"/>
      <c r="B285" s="99"/>
    </row>
    <row r="286" spans="1:2">
      <c r="A286" s="99"/>
      <c r="B286" s="99"/>
    </row>
    <row r="287" spans="1:2">
      <c r="A287" s="99"/>
      <c r="B287" s="99"/>
    </row>
    <row r="288" spans="1:2">
      <c r="A288" s="99"/>
      <c r="B288" s="99"/>
    </row>
    <row r="289" spans="1:2">
      <c r="A289" s="99"/>
      <c r="B289" s="99"/>
    </row>
    <row r="290" spans="1:2">
      <c r="A290" s="99"/>
      <c r="B290" s="99"/>
    </row>
    <row r="291" spans="1:2">
      <c r="A291" s="99"/>
      <c r="B291" s="99"/>
    </row>
    <row r="292" spans="1:2">
      <c r="A292" s="99"/>
      <c r="B292" s="99"/>
    </row>
    <row r="293" spans="1:2">
      <c r="A293" s="99"/>
      <c r="B293" s="99"/>
    </row>
    <row r="294" spans="1:2">
      <c r="A294" s="99"/>
      <c r="B294" s="99"/>
    </row>
    <row r="295" spans="1:2">
      <c r="A295" s="99"/>
      <c r="B295" s="99"/>
    </row>
    <row r="296" spans="1:2">
      <c r="A296" s="99"/>
      <c r="B296" s="99"/>
    </row>
    <row r="297" spans="1:2">
      <c r="A297" s="99"/>
      <c r="B297" s="99"/>
    </row>
    <row r="298" spans="1:2">
      <c r="A298" s="99"/>
      <c r="B298" s="99"/>
    </row>
    <row r="299" spans="1:2">
      <c r="A299" s="99"/>
      <c r="B299" s="99"/>
    </row>
    <row r="300" spans="1:2">
      <c r="A300" s="99"/>
      <c r="B300" s="99"/>
    </row>
    <row r="301" spans="1:2">
      <c r="A301" s="99"/>
      <c r="B301" s="99"/>
    </row>
    <row r="302" spans="1:2">
      <c r="A302" s="99"/>
      <c r="B302" s="99"/>
    </row>
    <row r="303" spans="1:2">
      <c r="A303" s="99"/>
      <c r="B303" s="99"/>
    </row>
    <row r="304" spans="1:2">
      <c r="A304" s="99"/>
      <c r="B304" s="99"/>
    </row>
    <row r="305" spans="1:2">
      <c r="A305" s="99"/>
      <c r="B305" s="99"/>
    </row>
    <row r="306" spans="1:2">
      <c r="A306" s="99"/>
      <c r="B306" s="99"/>
    </row>
    <row r="307" spans="1:2">
      <c r="A307" s="99"/>
      <c r="B307" s="99"/>
    </row>
    <row r="308" spans="1:2">
      <c r="A308" s="99"/>
      <c r="B308" s="99"/>
    </row>
    <row r="309" spans="1:2">
      <c r="A309" s="99"/>
      <c r="B309" s="99"/>
    </row>
    <row r="310" spans="1:2">
      <c r="A310" s="99"/>
      <c r="B310" s="99"/>
    </row>
    <row r="311" spans="1:2">
      <c r="A311" s="99"/>
      <c r="B311" s="99"/>
    </row>
    <row r="312" spans="1:2">
      <c r="A312" s="99"/>
      <c r="B312" s="99"/>
    </row>
    <row r="313" spans="1:2">
      <c r="A313" s="99"/>
      <c r="B313" s="99"/>
    </row>
    <row r="314" spans="1:2">
      <c r="A314" s="99"/>
      <c r="B314" s="99"/>
    </row>
    <row r="315" spans="1:2">
      <c r="A315" s="99"/>
      <c r="B315" s="99"/>
    </row>
    <row r="316" spans="1:2">
      <c r="A316" s="99"/>
      <c r="B316" s="99"/>
    </row>
    <row r="317" spans="1:2">
      <c r="A317" s="99"/>
      <c r="B317" s="99"/>
    </row>
    <row r="318" spans="1:2">
      <c r="A318" s="99"/>
      <c r="B318" s="99"/>
    </row>
    <row r="319" spans="1:2">
      <c r="A319" s="99"/>
      <c r="B319" s="99"/>
    </row>
    <row r="320" spans="1:2">
      <c r="A320" s="99"/>
      <c r="B320" s="99"/>
    </row>
    <row r="321" spans="1:2">
      <c r="A321" s="99"/>
      <c r="B321" s="99"/>
    </row>
    <row r="322" spans="1:2">
      <c r="A322" s="99"/>
      <c r="B322" s="99"/>
    </row>
    <row r="323" spans="1:2">
      <c r="A323" s="99"/>
      <c r="B323" s="99"/>
    </row>
    <row r="324" spans="1:2">
      <c r="A324" s="99"/>
      <c r="B324" s="99"/>
    </row>
    <row r="325" spans="1:2">
      <c r="A325" s="99"/>
      <c r="B325" s="99"/>
    </row>
    <row r="326" spans="1:2">
      <c r="A326" s="99"/>
      <c r="B326" s="99"/>
    </row>
    <row r="327" spans="1:2">
      <c r="A327" s="99"/>
      <c r="B327" s="99"/>
    </row>
    <row r="328" spans="1:2">
      <c r="A328" s="99"/>
      <c r="B328" s="99"/>
    </row>
    <row r="329" spans="1:2">
      <c r="A329" s="99"/>
      <c r="B329" s="99"/>
    </row>
    <row r="330" spans="1:2">
      <c r="A330" s="99"/>
      <c r="B330" s="99"/>
    </row>
    <row r="331" spans="1:2">
      <c r="A331" s="99"/>
      <c r="B331" s="99"/>
    </row>
    <row r="332" spans="1:2">
      <c r="A332" s="99"/>
      <c r="B332" s="99"/>
    </row>
    <row r="333" spans="1:2">
      <c r="A333" s="99"/>
      <c r="B333" s="99"/>
    </row>
    <row r="334" spans="1:2">
      <c r="A334" s="99"/>
      <c r="B334" s="99"/>
    </row>
    <row r="335" spans="1:2">
      <c r="A335" s="99"/>
      <c r="B335" s="99"/>
    </row>
    <row r="336" spans="1:2">
      <c r="A336" s="99"/>
      <c r="B336" s="99"/>
    </row>
    <row r="337" spans="1:2">
      <c r="A337" s="99"/>
      <c r="B337" s="99"/>
    </row>
    <row r="338" spans="1:2">
      <c r="A338" s="99"/>
      <c r="B338" s="99"/>
    </row>
    <row r="339" spans="1:2">
      <c r="A339" s="99"/>
      <c r="B339" s="99"/>
    </row>
    <row r="340" spans="1:2">
      <c r="A340" s="99"/>
      <c r="B340" s="99"/>
    </row>
    <row r="341" spans="1:2">
      <c r="A341" s="99"/>
      <c r="B341" s="99"/>
    </row>
    <row r="342" spans="1:2">
      <c r="A342" s="99"/>
      <c r="B342" s="99"/>
    </row>
    <row r="343" spans="1:2">
      <c r="A343" s="99"/>
      <c r="B343" s="99"/>
    </row>
    <row r="344" spans="1:2">
      <c r="A344" s="99"/>
      <c r="B344" s="99"/>
    </row>
    <row r="345" spans="1:2">
      <c r="A345" s="99"/>
      <c r="B345" s="99"/>
    </row>
    <row r="346" spans="1:2">
      <c r="A346" s="99"/>
      <c r="B346" s="99"/>
    </row>
    <row r="347" spans="1:2">
      <c r="A347" s="99"/>
      <c r="B347" s="99"/>
    </row>
    <row r="348" spans="1:2">
      <c r="A348" s="99"/>
      <c r="B348" s="99"/>
    </row>
    <row r="349" spans="1:2">
      <c r="A349" s="99"/>
      <c r="B349" s="99"/>
    </row>
    <row r="350" spans="1:2">
      <c r="A350" s="99"/>
      <c r="B350" s="99"/>
    </row>
    <row r="351" spans="1:2">
      <c r="A351" s="99"/>
      <c r="B351" s="99"/>
    </row>
    <row r="352" spans="1:2">
      <c r="A352" s="99"/>
      <c r="B352" s="99"/>
    </row>
    <row r="353" spans="1:2">
      <c r="A353" s="99"/>
      <c r="B353" s="99"/>
    </row>
    <row r="354" spans="1:2">
      <c r="A354" s="99"/>
      <c r="B354" s="99"/>
    </row>
    <row r="355" spans="1:2">
      <c r="A355" s="99"/>
      <c r="B355" s="99"/>
    </row>
    <row r="356" spans="1:2">
      <c r="A356" s="99"/>
      <c r="B356" s="99"/>
    </row>
    <row r="357" spans="1:2">
      <c r="A357" s="99"/>
      <c r="B357" s="99"/>
    </row>
    <row r="358" spans="1:2">
      <c r="A358" s="99"/>
      <c r="B358" s="99"/>
    </row>
    <row r="359" spans="1:2">
      <c r="A359" s="99"/>
      <c r="B359" s="99"/>
    </row>
    <row r="360" spans="1:2">
      <c r="A360" s="99"/>
      <c r="B360" s="99"/>
    </row>
    <row r="361" spans="1:2">
      <c r="A361" s="99"/>
      <c r="B361" s="99"/>
    </row>
    <row r="362" spans="1:2">
      <c r="A362" s="99"/>
      <c r="B362" s="99"/>
    </row>
    <row r="363" spans="1:2">
      <c r="A363" s="99"/>
      <c r="B363" s="99"/>
    </row>
    <row r="364" spans="1:2">
      <c r="A364" s="99"/>
      <c r="B364" s="99"/>
    </row>
    <row r="365" spans="1:2">
      <c r="A365" s="99"/>
      <c r="B365" s="99"/>
    </row>
    <row r="366" spans="1:2">
      <c r="A366" s="99"/>
      <c r="B366" s="99"/>
    </row>
    <row r="367" spans="1:2">
      <c r="A367" s="99"/>
      <c r="B367" s="99"/>
    </row>
    <row r="368" spans="1:2">
      <c r="A368" s="99"/>
      <c r="B368" s="99"/>
    </row>
    <row r="369" spans="1:2">
      <c r="A369" s="99"/>
      <c r="B369" s="99"/>
    </row>
    <row r="370" spans="1:2">
      <c r="A370" s="99"/>
      <c r="B370" s="99"/>
    </row>
    <row r="371" spans="1:2">
      <c r="A371" s="99"/>
      <c r="B371" s="99"/>
    </row>
    <row r="372" spans="1:2">
      <c r="A372" s="99"/>
      <c r="B372" s="99"/>
    </row>
    <row r="373" spans="1:2">
      <c r="A373" s="99"/>
      <c r="B373" s="99"/>
    </row>
    <row r="374" spans="1:2">
      <c r="A374" s="99"/>
      <c r="B374" s="99"/>
    </row>
    <row r="375" spans="1:2">
      <c r="A375" s="99"/>
      <c r="B375" s="99"/>
    </row>
    <row r="376" spans="1:2">
      <c r="A376" s="99"/>
      <c r="B376" s="99"/>
    </row>
    <row r="377" spans="1:2">
      <c r="A377" s="99"/>
      <c r="B377" s="99"/>
    </row>
    <row r="378" spans="1:2">
      <c r="A378" s="99"/>
      <c r="B378" s="99"/>
    </row>
    <row r="379" spans="1:2">
      <c r="A379" s="99"/>
      <c r="B379" s="99"/>
    </row>
    <row r="380" spans="1:2">
      <c r="A380" s="99"/>
      <c r="B380" s="99"/>
    </row>
    <row r="381" spans="1:2">
      <c r="A381" s="99"/>
      <c r="B381" s="99"/>
    </row>
    <row r="382" spans="1:2">
      <c r="A382" s="99"/>
      <c r="B382" s="99"/>
    </row>
    <row r="383" spans="1:2">
      <c r="A383" s="99"/>
      <c r="B383" s="99"/>
    </row>
    <row r="384" spans="1:2">
      <c r="A384" s="99"/>
      <c r="B384" s="99"/>
    </row>
    <row r="385" spans="1:2">
      <c r="A385" s="99"/>
      <c r="B385" s="99"/>
    </row>
    <row r="386" spans="1:2">
      <c r="A386" s="99"/>
      <c r="B386" s="99"/>
    </row>
    <row r="387" spans="1:2">
      <c r="A387" s="99"/>
      <c r="B387" s="99"/>
    </row>
    <row r="388" spans="1:2">
      <c r="A388" s="99"/>
      <c r="B388" s="99"/>
    </row>
    <row r="389" spans="1:2">
      <c r="A389" s="99"/>
      <c r="B389" s="99"/>
    </row>
    <row r="390" spans="1:2">
      <c r="A390" s="99"/>
      <c r="B390" s="99"/>
    </row>
    <row r="391" spans="1:2">
      <c r="A391" s="99"/>
      <c r="B391" s="99"/>
    </row>
    <row r="392" spans="1:2">
      <c r="A392" s="99"/>
      <c r="B392" s="99"/>
    </row>
    <row r="393" spans="1:2">
      <c r="A393" s="99"/>
      <c r="B393" s="99"/>
    </row>
    <row r="394" spans="1:2">
      <c r="A394" s="99"/>
      <c r="B394" s="99"/>
    </row>
    <row r="395" spans="1:2">
      <c r="A395" s="99"/>
      <c r="B395" s="99"/>
    </row>
    <row r="396" spans="1:2">
      <c r="A396" s="99"/>
      <c r="B396" s="99"/>
    </row>
    <row r="397" spans="1:2">
      <c r="A397" s="99"/>
      <c r="B397" s="99"/>
    </row>
    <row r="398" spans="1:2">
      <c r="A398" s="99"/>
      <c r="B398" s="99"/>
    </row>
    <row r="399" spans="1:2">
      <c r="A399" s="99"/>
      <c r="B399" s="99"/>
    </row>
    <row r="400" spans="1:2">
      <c r="A400" s="99"/>
      <c r="B400" s="99"/>
    </row>
    <row r="401" spans="1:2">
      <c r="A401" s="99"/>
      <c r="B401" s="99"/>
    </row>
    <row r="402" spans="1:2">
      <c r="A402" s="99"/>
      <c r="B402" s="99"/>
    </row>
    <row r="403" spans="1:2">
      <c r="A403" s="99"/>
      <c r="B403" s="99"/>
    </row>
    <row r="404" spans="1:2">
      <c r="A404" s="99"/>
      <c r="B404" s="99"/>
    </row>
    <row r="405" spans="1:2">
      <c r="A405" s="99"/>
      <c r="B405" s="99"/>
    </row>
    <row r="406" spans="1:2">
      <c r="A406" s="99"/>
      <c r="B406" s="99"/>
    </row>
    <row r="407" spans="1:2">
      <c r="A407" s="99"/>
      <c r="B407" s="99"/>
    </row>
    <row r="408" spans="1:2">
      <c r="A408" s="99"/>
      <c r="B408" s="99"/>
    </row>
    <row r="409" spans="1:2">
      <c r="A409" s="99"/>
      <c r="B409" s="99"/>
    </row>
    <row r="410" spans="1:2">
      <c r="A410" s="99"/>
      <c r="B410" s="99"/>
    </row>
    <row r="411" spans="1:2">
      <c r="A411" s="99"/>
      <c r="B411" s="99"/>
    </row>
    <row r="412" spans="1:2">
      <c r="A412" s="99"/>
      <c r="B412" s="99"/>
    </row>
    <row r="413" spans="1:2">
      <c r="A413" s="99"/>
      <c r="B413" s="99"/>
    </row>
    <row r="414" spans="1:2">
      <c r="A414" s="99"/>
      <c r="B414" s="99"/>
    </row>
    <row r="415" spans="1:2">
      <c r="A415" s="99"/>
      <c r="B415" s="99"/>
    </row>
    <row r="416" spans="1:2">
      <c r="A416" s="99"/>
      <c r="B416" s="99"/>
    </row>
    <row r="417" spans="1:2">
      <c r="A417" s="99"/>
      <c r="B417" s="99"/>
    </row>
    <row r="418" spans="1:2">
      <c r="A418" s="99"/>
      <c r="B418" s="99"/>
    </row>
    <row r="419" spans="1:2">
      <c r="A419" s="99"/>
      <c r="B419" s="99"/>
    </row>
    <row r="420" spans="1:2">
      <c r="A420" s="99"/>
      <c r="B420" s="99"/>
    </row>
    <row r="421" spans="1:2">
      <c r="A421" s="99"/>
      <c r="B421" s="99"/>
    </row>
    <row r="422" spans="1:2">
      <c r="A422" s="99"/>
      <c r="B422" s="99"/>
    </row>
    <row r="423" spans="1:2">
      <c r="A423" s="99"/>
      <c r="B423" s="99"/>
    </row>
    <row r="424" spans="1:2">
      <c r="A424" s="99"/>
      <c r="B424" s="99"/>
    </row>
    <row r="425" spans="1:2">
      <c r="A425" s="99"/>
      <c r="B425" s="99"/>
    </row>
    <row r="426" spans="1:2">
      <c r="A426" s="99"/>
      <c r="B426" s="99"/>
    </row>
    <row r="427" spans="1:2">
      <c r="A427" s="99"/>
      <c r="B427" s="99"/>
    </row>
    <row r="428" spans="1:2">
      <c r="A428" s="99"/>
      <c r="B428" s="99"/>
    </row>
    <row r="429" spans="1:2">
      <c r="A429" s="99"/>
      <c r="B429" s="99"/>
    </row>
    <row r="430" spans="1:2">
      <c r="A430" s="99"/>
      <c r="B430" s="99"/>
    </row>
    <row r="431" spans="1:2">
      <c r="A431" s="99"/>
      <c r="B431" s="99"/>
    </row>
    <row r="432" spans="1:2">
      <c r="A432" s="99"/>
      <c r="B432" s="99"/>
    </row>
    <row r="433" spans="1:2">
      <c r="A433" s="99"/>
      <c r="B433" s="99"/>
    </row>
    <row r="434" spans="1:2">
      <c r="A434" s="99"/>
      <c r="B434" s="99"/>
    </row>
    <row r="435" spans="1:2">
      <c r="A435" s="99"/>
      <c r="B435" s="99"/>
    </row>
    <row r="436" spans="1:2">
      <c r="A436" s="99"/>
      <c r="B436" s="99"/>
    </row>
    <row r="437" spans="1:2">
      <c r="A437" s="99"/>
      <c r="B437" s="99"/>
    </row>
    <row r="438" spans="1:2">
      <c r="A438" s="99"/>
      <c r="B438" s="99"/>
    </row>
    <row r="439" spans="1:2">
      <c r="A439" s="99"/>
      <c r="B439" s="99"/>
    </row>
    <row r="440" spans="1:2">
      <c r="A440" s="99"/>
      <c r="B440" s="99"/>
    </row>
    <row r="441" spans="1:2">
      <c r="A441" s="99"/>
      <c r="B441" s="99"/>
    </row>
    <row r="442" spans="1:2">
      <c r="A442" s="99"/>
      <c r="B442" s="99"/>
    </row>
    <row r="443" spans="1:2">
      <c r="A443" s="99"/>
      <c r="B443" s="99"/>
    </row>
    <row r="444" spans="1:2">
      <c r="A444" s="99"/>
      <c r="B444" s="99"/>
    </row>
    <row r="445" spans="1:2">
      <c r="A445" s="99"/>
      <c r="B445" s="99"/>
    </row>
    <row r="446" spans="1:2">
      <c r="A446" s="99"/>
      <c r="B446" s="99"/>
    </row>
    <row r="447" spans="1:2">
      <c r="A447" s="99"/>
      <c r="B447" s="99"/>
    </row>
    <row r="448" spans="1:2">
      <c r="A448" s="99"/>
      <c r="B448" s="99"/>
    </row>
    <row r="449" spans="1:2">
      <c r="A449" s="99"/>
      <c r="B449" s="99"/>
    </row>
    <row r="450" spans="1:2">
      <c r="A450" s="99"/>
      <c r="B450" s="99"/>
    </row>
    <row r="451" spans="1:2">
      <c r="A451" s="99"/>
      <c r="B451" s="99"/>
    </row>
    <row r="452" spans="1:2">
      <c r="A452" s="99"/>
      <c r="B452" s="99"/>
    </row>
    <row r="453" spans="1:2">
      <c r="A453" s="99"/>
      <c r="B453" s="99"/>
    </row>
    <row r="454" spans="1:2">
      <c r="A454" s="99"/>
      <c r="B454" s="99"/>
    </row>
    <row r="455" spans="1:2">
      <c r="A455" s="99"/>
      <c r="B455" s="99"/>
    </row>
    <row r="456" spans="1:2">
      <c r="A456" s="99"/>
      <c r="B456" s="99"/>
    </row>
    <row r="457" spans="1:2">
      <c r="A457" s="99"/>
      <c r="B457" s="99"/>
    </row>
    <row r="458" spans="1:2">
      <c r="A458" s="99"/>
      <c r="B458" s="99"/>
    </row>
    <row r="459" spans="1:2">
      <c r="A459" s="99"/>
      <c r="B459" s="99"/>
    </row>
    <row r="460" spans="1:2">
      <c r="A460" s="99"/>
      <c r="B460" s="99"/>
    </row>
    <row r="461" spans="1:2">
      <c r="A461" s="99"/>
      <c r="B461" s="99"/>
    </row>
    <row r="462" spans="1:2">
      <c r="A462" s="99"/>
      <c r="B462" s="99"/>
    </row>
    <row r="463" spans="1:2">
      <c r="A463" s="99"/>
      <c r="B463" s="99"/>
    </row>
    <row r="464" spans="1:2">
      <c r="A464" s="99"/>
      <c r="B464" s="99"/>
    </row>
    <row r="465" spans="1:2">
      <c r="A465" s="99"/>
      <c r="B465" s="99"/>
    </row>
    <row r="466" spans="1:2">
      <c r="A466" s="99"/>
      <c r="B466" s="99"/>
    </row>
    <row r="467" spans="1:2">
      <c r="A467" s="99"/>
      <c r="B467" s="99"/>
    </row>
    <row r="468" spans="1:2">
      <c r="A468" s="99"/>
      <c r="B468" s="99"/>
    </row>
    <row r="469" spans="1:2">
      <c r="A469" s="99"/>
      <c r="B469" s="99"/>
    </row>
    <row r="470" spans="1:2">
      <c r="A470" s="99"/>
      <c r="B470" s="99"/>
    </row>
    <row r="471" spans="1:2">
      <c r="A471" s="99"/>
      <c r="B471" s="99"/>
    </row>
    <row r="472" spans="1:2">
      <c r="A472" s="99"/>
      <c r="B472" s="99"/>
    </row>
    <row r="473" spans="1:2">
      <c r="A473" s="99"/>
      <c r="B473" s="99"/>
    </row>
    <row r="474" spans="1:2">
      <c r="A474" s="99"/>
      <c r="B474" s="99"/>
    </row>
    <row r="475" spans="1:2">
      <c r="A475" s="99"/>
      <c r="B475" s="99"/>
    </row>
    <row r="476" spans="1:2">
      <c r="A476" s="99"/>
      <c r="B476" s="99"/>
    </row>
    <row r="477" spans="1:2">
      <c r="A477" s="99"/>
      <c r="B477" s="99"/>
    </row>
    <row r="478" spans="1:2">
      <c r="A478" s="99"/>
      <c r="B478" s="99"/>
    </row>
    <row r="479" spans="1:2">
      <c r="A479" s="99"/>
      <c r="B479" s="99"/>
    </row>
    <row r="480" spans="1:2">
      <c r="A480" s="99"/>
      <c r="B480" s="99"/>
    </row>
    <row r="481" spans="1:2">
      <c r="A481" s="99"/>
      <c r="B481" s="99"/>
    </row>
    <row r="482" spans="1:2">
      <c r="A482" s="99"/>
      <c r="B482" s="99"/>
    </row>
    <row r="483" spans="1:2">
      <c r="A483" s="99"/>
      <c r="B483" s="99"/>
    </row>
    <row r="484" spans="1:2">
      <c r="A484" s="99"/>
      <c r="B484" s="99"/>
    </row>
    <row r="485" spans="1:2">
      <c r="A485" s="99"/>
      <c r="B485" s="99"/>
    </row>
    <row r="486" spans="1:2">
      <c r="A486" s="99"/>
      <c r="B486" s="99"/>
    </row>
    <row r="487" spans="1:2">
      <c r="A487" s="99"/>
      <c r="B487" s="99"/>
    </row>
    <row r="488" spans="1:2">
      <c r="A488" s="99"/>
      <c r="B488" s="99"/>
    </row>
    <row r="489" spans="1:2">
      <c r="A489" s="99"/>
      <c r="B489" s="99"/>
    </row>
    <row r="490" spans="1:2">
      <c r="A490" s="99"/>
      <c r="B490" s="99"/>
    </row>
    <row r="491" spans="1:2">
      <c r="A491" s="99"/>
      <c r="B491" s="99"/>
    </row>
    <row r="492" spans="1:2">
      <c r="A492" s="99"/>
      <c r="B492" s="99"/>
    </row>
    <row r="493" spans="1:2">
      <c r="A493" s="99"/>
      <c r="B493" s="99"/>
    </row>
    <row r="494" spans="1:2">
      <c r="A494" s="99"/>
      <c r="B494" s="99"/>
    </row>
    <row r="495" spans="1:2">
      <c r="A495" s="99"/>
      <c r="B495" s="99"/>
    </row>
    <row r="496" spans="1:2">
      <c r="A496" s="99"/>
      <c r="B496" s="99"/>
    </row>
    <row r="497" spans="1:2">
      <c r="A497" s="99"/>
      <c r="B497" s="99"/>
    </row>
    <row r="498" spans="1:2">
      <c r="A498" s="99"/>
      <c r="B498" s="99"/>
    </row>
    <row r="499" spans="1:2">
      <c r="A499" s="99"/>
      <c r="B499" s="99"/>
    </row>
    <row r="500" spans="1:2">
      <c r="A500" s="99"/>
      <c r="B500" s="99"/>
    </row>
    <row r="501" spans="1:2">
      <c r="A501" s="99"/>
      <c r="B501" s="99"/>
    </row>
    <row r="502" spans="1:2">
      <c r="A502" s="99"/>
      <c r="B502" s="99"/>
    </row>
    <row r="503" spans="1:2">
      <c r="A503" s="99"/>
      <c r="B503" s="99"/>
    </row>
    <row r="504" spans="1:2">
      <c r="A504" s="99"/>
      <c r="B504" s="99"/>
    </row>
    <row r="505" spans="1:2">
      <c r="A505" s="99"/>
      <c r="B505" s="99"/>
    </row>
    <row r="506" spans="1:2">
      <c r="A506" s="99"/>
      <c r="B506" s="99"/>
    </row>
    <row r="507" spans="1:2">
      <c r="A507" s="99"/>
      <c r="B507" s="99"/>
    </row>
    <row r="508" spans="1:2">
      <c r="A508" s="99"/>
      <c r="B508" s="99"/>
    </row>
    <row r="509" spans="1:2">
      <c r="A509" s="99"/>
      <c r="B509" s="99"/>
    </row>
    <row r="510" spans="1:2">
      <c r="A510" s="99"/>
      <c r="B510" s="99"/>
    </row>
    <row r="511" spans="1:2">
      <c r="A511" s="99"/>
      <c r="B511" s="99"/>
    </row>
    <row r="512" spans="1:2">
      <c r="A512" s="99"/>
      <c r="B512" s="99"/>
    </row>
    <row r="513" spans="1:2">
      <c r="A513" s="99"/>
      <c r="B513" s="99"/>
    </row>
    <row r="514" spans="1:2">
      <c r="A514" s="99"/>
      <c r="B514" s="99"/>
    </row>
    <row r="515" spans="1:2">
      <c r="A515" s="99"/>
      <c r="B515" s="99"/>
    </row>
    <row r="516" spans="1:2">
      <c r="A516" s="99"/>
      <c r="B516" s="99"/>
    </row>
    <row r="517" spans="1:2">
      <c r="A517" s="99"/>
      <c r="B517" s="99"/>
    </row>
    <row r="518" spans="1:2">
      <c r="A518" s="99"/>
      <c r="B518" s="99"/>
    </row>
    <row r="519" spans="1:2">
      <c r="A519" s="99"/>
      <c r="B519" s="99"/>
    </row>
    <row r="520" spans="1:2">
      <c r="A520" s="99"/>
      <c r="B520" s="99"/>
    </row>
    <row r="521" spans="1:2">
      <c r="A521" s="99"/>
      <c r="B521" s="99"/>
    </row>
    <row r="522" spans="1:2">
      <c r="A522" s="99"/>
      <c r="B522" s="99"/>
    </row>
    <row r="523" spans="1:2">
      <c r="A523" s="99"/>
      <c r="B523" s="99"/>
    </row>
    <row r="524" spans="1:2">
      <c r="A524" s="99"/>
      <c r="B524" s="99"/>
    </row>
    <row r="525" spans="1:2">
      <c r="A525" s="99"/>
      <c r="B525" s="99"/>
    </row>
    <row r="526" spans="1:2">
      <c r="A526" s="99"/>
      <c r="B526" s="99"/>
    </row>
    <row r="527" spans="1:2">
      <c r="A527" s="99"/>
      <c r="B527" s="99"/>
    </row>
    <row r="528" spans="1:2">
      <c r="A528" s="99"/>
      <c r="B528" s="99"/>
    </row>
    <row r="529" spans="1:2">
      <c r="A529" s="99"/>
      <c r="B529" s="99"/>
    </row>
    <row r="530" spans="1:2">
      <c r="A530" s="99"/>
      <c r="B530" s="99"/>
    </row>
    <row r="531" spans="1:2">
      <c r="A531" s="99"/>
      <c r="B531" s="99"/>
    </row>
    <row r="532" spans="1:2">
      <c r="A532" s="99"/>
      <c r="B532" s="99"/>
    </row>
    <row r="533" spans="1:2">
      <c r="A533" s="99"/>
      <c r="B533" s="99"/>
    </row>
    <row r="534" spans="1:2">
      <c r="A534" s="99"/>
      <c r="B534" s="99"/>
    </row>
    <row r="535" spans="1:2">
      <c r="A535" s="99"/>
      <c r="B535" s="99"/>
    </row>
    <row r="536" spans="1:2">
      <c r="A536" s="99"/>
      <c r="B536" s="99"/>
    </row>
    <row r="537" spans="1:2">
      <c r="A537" s="99"/>
      <c r="B537" s="99"/>
    </row>
    <row r="538" spans="1:2">
      <c r="A538" s="99"/>
      <c r="B538" s="99"/>
    </row>
    <row r="539" spans="1:2">
      <c r="A539" s="99"/>
      <c r="B539" s="99"/>
    </row>
    <row r="540" spans="1:2">
      <c r="A540" s="99"/>
      <c r="B540" s="99"/>
    </row>
    <row r="541" spans="1:2">
      <c r="A541" s="99"/>
      <c r="B541" s="99"/>
    </row>
    <row r="542" spans="1:2">
      <c r="A542" s="99"/>
      <c r="B542" s="99"/>
    </row>
    <row r="543" spans="1:2">
      <c r="A543" s="99"/>
      <c r="B543" s="99"/>
    </row>
    <row r="544" spans="1:2">
      <c r="A544" s="99"/>
      <c r="B544" s="99"/>
    </row>
    <row r="545" spans="1:2">
      <c r="A545" s="99"/>
      <c r="B545" s="99"/>
    </row>
    <row r="546" spans="1:2">
      <c r="A546" s="99"/>
      <c r="B546" s="99"/>
    </row>
    <row r="547" spans="1:2">
      <c r="A547" s="99"/>
      <c r="B547" s="99"/>
    </row>
    <row r="548" spans="1:2">
      <c r="A548" s="99"/>
      <c r="B548" s="99"/>
    </row>
    <row r="549" spans="1:2">
      <c r="A549" s="99"/>
      <c r="B549" s="99"/>
    </row>
    <row r="550" spans="1:2">
      <c r="A550" s="99"/>
      <c r="B550" s="99"/>
    </row>
    <row r="551" spans="1:2">
      <c r="A551" s="99"/>
      <c r="B551" s="99"/>
    </row>
    <row r="552" spans="1:2">
      <c r="A552" s="99"/>
      <c r="B552" s="99"/>
    </row>
    <row r="553" spans="1:2">
      <c r="A553" s="99"/>
      <c r="B553" s="99"/>
    </row>
    <row r="554" spans="1:2">
      <c r="A554" s="99"/>
      <c r="B554" s="99"/>
    </row>
    <row r="555" spans="1:2">
      <c r="A555" s="99"/>
      <c r="B555" s="99"/>
    </row>
    <row r="556" spans="1:2">
      <c r="A556" s="99"/>
      <c r="B556" s="99"/>
    </row>
    <row r="557" spans="1:2">
      <c r="A557" s="99"/>
      <c r="B557" s="99"/>
    </row>
    <row r="558" spans="1:2">
      <c r="A558" s="99"/>
      <c r="B558" s="99"/>
    </row>
    <row r="559" spans="1:2">
      <c r="A559" s="99"/>
      <c r="B559" s="99"/>
    </row>
    <row r="560" spans="1:2">
      <c r="A560" s="99"/>
      <c r="B560" s="99"/>
    </row>
    <row r="561" spans="1:2">
      <c r="A561" s="99"/>
      <c r="B561" s="99"/>
    </row>
    <row r="562" spans="1:2">
      <c r="A562" s="99"/>
      <c r="B562" s="99"/>
    </row>
    <row r="563" spans="1:2">
      <c r="A563" s="99"/>
      <c r="B563" s="99"/>
    </row>
    <row r="564" spans="1:2">
      <c r="A564" s="99"/>
      <c r="B564" s="99"/>
    </row>
    <row r="565" spans="1:2">
      <c r="A565" s="99"/>
      <c r="B565" s="99"/>
    </row>
    <row r="566" spans="1:2">
      <c r="A566" s="99"/>
      <c r="B566" s="99"/>
    </row>
    <row r="567" spans="1:2">
      <c r="A567" s="99"/>
      <c r="B567" s="99"/>
    </row>
    <row r="568" spans="1:2">
      <c r="A568" s="99"/>
      <c r="B568" s="99"/>
    </row>
    <row r="569" spans="1:2">
      <c r="A569" s="99"/>
      <c r="B569" s="99"/>
    </row>
    <row r="570" spans="1:2">
      <c r="A570" s="99"/>
      <c r="B570" s="99"/>
    </row>
    <row r="571" spans="1:2">
      <c r="A571" s="99"/>
      <c r="B571" s="99"/>
    </row>
    <row r="572" spans="1:2">
      <c r="A572" s="99"/>
      <c r="B572" s="99"/>
    </row>
    <row r="573" spans="1:2">
      <c r="A573" s="99"/>
      <c r="B573" s="99"/>
    </row>
    <row r="574" spans="1:2">
      <c r="A574" s="99"/>
      <c r="B574" s="99"/>
    </row>
    <row r="575" spans="1:2">
      <c r="A575" s="99"/>
      <c r="B575" s="99"/>
    </row>
    <row r="576" spans="1:2">
      <c r="A576" s="99"/>
      <c r="B576" s="99"/>
    </row>
    <row r="577" spans="1:2">
      <c r="A577" s="99"/>
      <c r="B577" s="99"/>
    </row>
    <row r="578" spans="1:2">
      <c r="A578" s="99"/>
      <c r="B578" s="99"/>
    </row>
    <row r="579" spans="1:2">
      <c r="A579" s="99"/>
      <c r="B579" s="99"/>
    </row>
    <row r="580" spans="1:2">
      <c r="A580" s="99"/>
      <c r="B580" s="99"/>
    </row>
    <row r="581" spans="1:2">
      <c r="A581" s="99"/>
      <c r="B581" s="99"/>
    </row>
    <row r="582" spans="1:2">
      <c r="A582" s="99"/>
      <c r="B582" s="99"/>
    </row>
    <row r="583" spans="1:2">
      <c r="A583" s="99"/>
      <c r="B583" s="99"/>
    </row>
    <row r="584" spans="1:2">
      <c r="A584" s="99"/>
      <c r="B584" s="99"/>
    </row>
    <row r="585" spans="1:2">
      <c r="A585" s="99"/>
      <c r="B585" s="99"/>
    </row>
    <row r="586" spans="1:2">
      <c r="A586" s="99"/>
      <c r="B586" s="99"/>
    </row>
    <row r="587" spans="1:2">
      <c r="A587" s="99"/>
      <c r="B587" s="99"/>
    </row>
    <row r="588" spans="1:2">
      <c r="A588" s="99"/>
      <c r="B588" s="99"/>
    </row>
    <row r="589" spans="1:2">
      <c r="A589" s="99"/>
      <c r="B589" s="99"/>
    </row>
    <row r="590" spans="1:2">
      <c r="A590" s="99"/>
      <c r="B590" s="99"/>
    </row>
    <row r="591" spans="1:2">
      <c r="A591" s="99"/>
      <c r="B591" s="99"/>
    </row>
    <row r="592" spans="1:2">
      <c r="A592" s="99"/>
      <c r="B592" s="99"/>
    </row>
    <row r="593" spans="1:2">
      <c r="A593" s="99"/>
      <c r="B593" s="99"/>
    </row>
    <row r="594" spans="1:2">
      <c r="A594" s="99"/>
      <c r="B594" s="99"/>
    </row>
    <row r="595" spans="1:2">
      <c r="A595" s="99"/>
      <c r="B595" s="99"/>
    </row>
    <row r="596" spans="1:2">
      <c r="A596" s="99"/>
      <c r="B596" s="99"/>
    </row>
    <row r="597" spans="1:2">
      <c r="A597" s="99"/>
      <c r="B597" s="99"/>
    </row>
    <row r="598" spans="1:2">
      <c r="A598" s="99"/>
      <c r="B598" s="99"/>
    </row>
    <row r="599" spans="1:2">
      <c r="A599" s="99"/>
      <c r="B599" s="99"/>
    </row>
    <row r="600" spans="1:2">
      <c r="A600" s="99"/>
      <c r="B600" s="99"/>
    </row>
    <row r="601" spans="1:2">
      <c r="A601" s="99"/>
      <c r="B601" s="99"/>
    </row>
    <row r="602" spans="1:2">
      <c r="A602" s="99"/>
      <c r="B602" s="99"/>
    </row>
    <row r="603" spans="1:2">
      <c r="A603" s="99"/>
      <c r="B603" s="99"/>
    </row>
    <row r="604" spans="1:2">
      <c r="A604" s="99"/>
      <c r="B604" s="99"/>
    </row>
    <row r="605" spans="1:2">
      <c r="A605" s="99"/>
      <c r="B605" s="99"/>
    </row>
    <row r="606" spans="1:2">
      <c r="A606" s="99"/>
      <c r="B606" s="99"/>
    </row>
    <row r="607" spans="1:2">
      <c r="A607" s="99"/>
      <c r="B607" s="99"/>
    </row>
    <row r="608" spans="1:2">
      <c r="A608" s="99"/>
      <c r="B608" s="99"/>
    </row>
    <row r="609" spans="1:2">
      <c r="A609" s="99"/>
      <c r="B609" s="99"/>
    </row>
    <row r="610" spans="1:2">
      <c r="A610" s="99"/>
      <c r="B610" s="99"/>
    </row>
    <row r="611" spans="1:2">
      <c r="A611" s="99"/>
      <c r="B611" s="99"/>
    </row>
    <row r="612" spans="1:2">
      <c r="A612" s="99"/>
      <c r="B612" s="99"/>
    </row>
    <row r="613" spans="1:2">
      <c r="A613" s="99"/>
      <c r="B613" s="99"/>
    </row>
    <row r="614" spans="1:2">
      <c r="A614" s="99"/>
      <c r="B614" s="99"/>
    </row>
    <row r="615" spans="1:2">
      <c r="A615" s="99"/>
      <c r="B615" s="99"/>
    </row>
    <row r="616" spans="1:2">
      <c r="A616" s="99"/>
      <c r="B616" s="99"/>
    </row>
    <row r="617" spans="1:2">
      <c r="A617" s="99"/>
      <c r="B617" s="99"/>
    </row>
    <row r="618" spans="1:2">
      <c r="A618" s="99"/>
      <c r="B618" s="99"/>
    </row>
    <row r="619" spans="1:2">
      <c r="A619" s="99"/>
      <c r="B619" s="99"/>
    </row>
    <row r="620" spans="1:2">
      <c r="A620" s="99"/>
      <c r="B620" s="99"/>
    </row>
    <row r="621" spans="1:2">
      <c r="A621" s="99"/>
      <c r="B621" s="99"/>
    </row>
    <row r="622" spans="1:2">
      <c r="A622" s="99"/>
      <c r="B622" s="99"/>
    </row>
    <row r="623" spans="1:2">
      <c r="A623" s="99"/>
      <c r="B623" s="99"/>
    </row>
    <row r="624" spans="1:2">
      <c r="A624" s="99"/>
      <c r="B624" s="99"/>
    </row>
    <row r="625" spans="1:2">
      <c r="A625" s="99"/>
      <c r="B625" s="99"/>
    </row>
    <row r="626" spans="1:2">
      <c r="A626" s="99"/>
      <c r="B626" s="99"/>
    </row>
    <row r="627" spans="1:2">
      <c r="A627" s="99"/>
      <c r="B627" s="99"/>
    </row>
    <row r="628" spans="1:2">
      <c r="A628" s="99"/>
      <c r="B628" s="99"/>
    </row>
    <row r="629" spans="1:2">
      <c r="A629" s="99"/>
      <c r="B629" s="99"/>
    </row>
    <row r="630" spans="1:2">
      <c r="A630" s="99"/>
      <c r="B630" s="99"/>
    </row>
    <row r="631" spans="1:2">
      <c r="A631" s="99"/>
      <c r="B631" s="99"/>
    </row>
    <row r="632" spans="1:2">
      <c r="A632" s="99"/>
      <c r="B632" s="99"/>
    </row>
    <row r="633" spans="1:2">
      <c r="A633" s="99"/>
      <c r="B633" s="99"/>
    </row>
    <row r="634" spans="1:2">
      <c r="A634" s="99"/>
      <c r="B634" s="99"/>
    </row>
    <row r="635" spans="1:2">
      <c r="A635" s="99"/>
      <c r="B635" s="99"/>
    </row>
    <row r="636" spans="1:2">
      <c r="A636" s="99"/>
      <c r="B636" s="99"/>
    </row>
    <row r="637" spans="1:2">
      <c r="A637" s="99"/>
      <c r="B637" s="99"/>
    </row>
    <row r="638" spans="1:2">
      <c r="A638" s="99"/>
      <c r="B638" s="99"/>
    </row>
    <row r="639" spans="1:2">
      <c r="A639" s="99"/>
      <c r="B639" s="99"/>
    </row>
    <row r="640" spans="1:2">
      <c r="A640" s="99"/>
      <c r="B640" s="99"/>
    </row>
    <row r="641" spans="1:2">
      <c r="A641" s="99"/>
      <c r="B641" s="99"/>
    </row>
    <row r="642" spans="1:2">
      <c r="A642" s="99"/>
      <c r="B642" s="99"/>
    </row>
    <row r="643" spans="1:2">
      <c r="A643" s="99"/>
      <c r="B643" s="99"/>
    </row>
    <row r="644" spans="1:2">
      <c r="A644" s="99"/>
      <c r="B644" s="99"/>
    </row>
    <row r="645" spans="1:2">
      <c r="A645" s="99"/>
      <c r="B645" s="99"/>
    </row>
    <row r="646" spans="1:2">
      <c r="A646" s="99"/>
      <c r="B646" s="99"/>
    </row>
    <row r="647" spans="1:2">
      <c r="A647" s="99"/>
      <c r="B647" s="99"/>
    </row>
    <row r="648" spans="1:2">
      <c r="A648" s="99"/>
      <c r="B648" s="99"/>
    </row>
    <row r="649" spans="1:2">
      <c r="A649" s="99"/>
      <c r="B649" s="99"/>
    </row>
    <row r="650" spans="1:2">
      <c r="A650" s="99"/>
      <c r="B650" s="99"/>
    </row>
    <row r="651" spans="1:2">
      <c r="A651" s="99"/>
      <c r="B651" s="99"/>
    </row>
    <row r="652" spans="1:2">
      <c r="A652" s="99"/>
      <c r="B652" s="99"/>
    </row>
    <row r="653" spans="1:2">
      <c r="A653" s="99"/>
      <c r="B653" s="99"/>
    </row>
    <row r="654" spans="1:2">
      <c r="A654" s="99"/>
      <c r="B654" s="99"/>
    </row>
    <row r="655" spans="1:2">
      <c r="A655" s="99"/>
      <c r="B655" s="99"/>
    </row>
    <row r="656" spans="1:2">
      <c r="A656" s="99"/>
      <c r="B656" s="99"/>
    </row>
    <row r="657" spans="1:2">
      <c r="A657" s="99"/>
      <c r="B657" s="99"/>
    </row>
    <row r="658" spans="1:2">
      <c r="A658" s="99"/>
      <c r="B658" s="99"/>
    </row>
    <row r="659" spans="1:2">
      <c r="A659" s="99"/>
      <c r="B659" s="99"/>
    </row>
    <row r="660" spans="1:2">
      <c r="A660" s="99"/>
      <c r="B660" s="99"/>
    </row>
    <row r="661" spans="1:2">
      <c r="A661" s="99"/>
      <c r="B661" s="99"/>
    </row>
    <row r="662" spans="1:2">
      <c r="A662" s="99"/>
      <c r="B662" s="99"/>
    </row>
    <row r="663" spans="1:2">
      <c r="A663" s="99"/>
      <c r="B663" s="99"/>
    </row>
    <row r="664" spans="1:2">
      <c r="A664" s="99"/>
      <c r="B664" s="99"/>
    </row>
    <row r="665" spans="1:2">
      <c r="A665" s="99"/>
      <c r="B665" s="99"/>
    </row>
    <row r="666" spans="1:2">
      <c r="A666" s="99"/>
      <c r="B666" s="99"/>
    </row>
    <row r="667" spans="1:2">
      <c r="A667" s="99"/>
      <c r="B667" s="99"/>
    </row>
    <row r="668" spans="1:2">
      <c r="A668" s="99"/>
      <c r="B668" s="99"/>
    </row>
    <row r="669" spans="1:2">
      <c r="A669" s="99"/>
      <c r="B669" s="99"/>
    </row>
    <row r="670" spans="1:2">
      <c r="A670" s="99"/>
      <c r="B670" s="99"/>
    </row>
    <row r="671" spans="1:2">
      <c r="A671" s="99"/>
      <c r="B671" s="99"/>
    </row>
    <row r="672" spans="1:2">
      <c r="A672" s="99"/>
      <c r="B672" s="99"/>
    </row>
    <row r="673" spans="1:2">
      <c r="A673" s="99"/>
      <c r="B673" s="99"/>
    </row>
    <row r="674" spans="1:2">
      <c r="A674" s="99"/>
      <c r="B674" s="99"/>
    </row>
    <row r="675" spans="1:2">
      <c r="A675" s="99"/>
      <c r="B675" s="99"/>
    </row>
    <row r="676" spans="1:2">
      <c r="A676" s="99"/>
      <c r="B676" s="99"/>
    </row>
    <row r="677" spans="1:2">
      <c r="A677" s="99"/>
      <c r="B677" s="99"/>
    </row>
    <row r="678" spans="1:2">
      <c r="A678" s="99"/>
      <c r="B678" s="99"/>
    </row>
    <row r="679" spans="1:2">
      <c r="A679" s="99"/>
      <c r="B679" s="99"/>
    </row>
    <row r="680" spans="1:2">
      <c r="A680" s="99"/>
      <c r="B680" s="99"/>
    </row>
    <row r="681" spans="1:2">
      <c r="A681" s="99"/>
      <c r="B681" s="99"/>
    </row>
    <row r="682" spans="1:2">
      <c r="A682" s="99"/>
      <c r="B682" s="99"/>
    </row>
    <row r="683" spans="1:2">
      <c r="A683" s="99"/>
      <c r="B683" s="99"/>
    </row>
    <row r="684" spans="1:2">
      <c r="A684" s="99"/>
      <c r="B684" s="99"/>
    </row>
    <row r="685" spans="1:2">
      <c r="A685" s="99"/>
      <c r="B685" s="99"/>
    </row>
    <row r="686" spans="1:2">
      <c r="A686" s="99"/>
      <c r="B686" s="99"/>
    </row>
    <row r="687" spans="1:2">
      <c r="A687" s="99"/>
      <c r="B687" s="99"/>
    </row>
    <row r="688" spans="1:2">
      <c r="A688" s="99"/>
      <c r="B688" s="99"/>
    </row>
    <row r="689" spans="1:2">
      <c r="A689" s="99"/>
      <c r="B689" s="99"/>
    </row>
    <row r="690" spans="1:2">
      <c r="A690" s="99"/>
      <c r="B690" s="99"/>
    </row>
    <row r="691" spans="1:2">
      <c r="A691" s="99"/>
      <c r="B691" s="99"/>
    </row>
    <row r="692" spans="1:2">
      <c r="A692" s="99"/>
      <c r="B692" s="99"/>
    </row>
    <row r="693" spans="1:2">
      <c r="A693" s="99"/>
      <c r="B693" s="99"/>
    </row>
    <row r="694" spans="1:2">
      <c r="A694" s="99"/>
      <c r="B694" s="99"/>
    </row>
    <row r="695" spans="1:2">
      <c r="A695" s="99"/>
      <c r="B695" s="99"/>
    </row>
    <row r="696" spans="1:2">
      <c r="A696" s="99"/>
      <c r="B696" s="99"/>
    </row>
    <row r="697" spans="1:2">
      <c r="A697" s="99"/>
      <c r="B697" s="99"/>
    </row>
    <row r="698" spans="1:2">
      <c r="A698" s="99"/>
      <c r="B698" s="99"/>
    </row>
    <row r="699" spans="1:2">
      <c r="A699" s="99"/>
      <c r="B699" s="99"/>
    </row>
    <row r="700" spans="1:2">
      <c r="A700" s="99"/>
      <c r="B700" s="99"/>
    </row>
    <row r="701" spans="1:2">
      <c r="A701" s="99"/>
      <c r="B701" s="99"/>
    </row>
    <row r="702" spans="1:2">
      <c r="A702" s="99"/>
      <c r="B702" s="99"/>
    </row>
    <row r="703" spans="1:2">
      <c r="A703" s="99"/>
      <c r="B703" s="99"/>
    </row>
    <row r="704" spans="1:2">
      <c r="A704" s="99"/>
      <c r="B704" s="99"/>
    </row>
    <row r="705" spans="1:2">
      <c r="A705" s="99"/>
      <c r="B705" s="99"/>
    </row>
    <row r="706" spans="1:2">
      <c r="A706" s="99"/>
      <c r="B706" s="99"/>
    </row>
    <row r="707" spans="1:2">
      <c r="A707" s="99"/>
      <c r="B707" s="99"/>
    </row>
    <row r="708" spans="1:2">
      <c r="A708" s="99"/>
      <c r="B708" s="99"/>
    </row>
    <row r="709" spans="1:2">
      <c r="A709" s="99"/>
      <c r="B709" s="99"/>
    </row>
    <row r="710" spans="1:2">
      <c r="A710" s="99"/>
      <c r="B710" s="99"/>
    </row>
    <row r="711" spans="1:2">
      <c r="A711" s="99"/>
      <c r="B711" s="99"/>
    </row>
    <row r="712" spans="1:2">
      <c r="A712" s="99"/>
      <c r="B712" s="99"/>
    </row>
    <row r="713" spans="1:2">
      <c r="A713" s="99"/>
      <c r="B713" s="99"/>
    </row>
    <row r="714" spans="1:2">
      <c r="A714" s="99"/>
      <c r="B714" s="99"/>
    </row>
    <row r="715" spans="1:2">
      <c r="A715" s="99"/>
      <c r="B715" s="99"/>
    </row>
    <row r="716" spans="1:2">
      <c r="A716" s="99"/>
      <c r="B716" s="99"/>
    </row>
    <row r="717" spans="1:2">
      <c r="A717" s="99"/>
      <c r="B717" s="99"/>
    </row>
    <row r="718" spans="1:2">
      <c r="A718" s="99"/>
      <c r="B718" s="99"/>
    </row>
    <row r="719" spans="1:2">
      <c r="A719" s="99"/>
      <c r="B719" s="99"/>
    </row>
    <row r="720" spans="1:2">
      <c r="A720" s="99"/>
      <c r="B720" s="99"/>
    </row>
    <row r="721" spans="1:2">
      <c r="A721" s="99"/>
      <c r="B721" s="99"/>
    </row>
    <row r="722" spans="1:2">
      <c r="A722" s="99"/>
      <c r="B722" s="99"/>
    </row>
    <row r="723" spans="1:2">
      <c r="A723" s="99"/>
      <c r="B723" s="99"/>
    </row>
    <row r="724" spans="1:2">
      <c r="A724" s="99"/>
      <c r="B724" s="99"/>
    </row>
    <row r="725" spans="1:2">
      <c r="A725" s="99"/>
      <c r="B725" s="99"/>
    </row>
    <row r="726" spans="1:2">
      <c r="A726" s="99"/>
      <c r="B726" s="99"/>
    </row>
    <row r="727" spans="1:2">
      <c r="A727" s="99"/>
      <c r="B727" s="99"/>
    </row>
    <row r="728" spans="1:2">
      <c r="A728" s="99"/>
      <c r="B728" s="99"/>
    </row>
    <row r="729" spans="1:2">
      <c r="A729" s="99"/>
      <c r="B729" s="99"/>
    </row>
    <row r="730" spans="1:2">
      <c r="A730" s="99"/>
      <c r="B730" s="99"/>
    </row>
    <row r="731" spans="1:2">
      <c r="A731" s="99"/>
      <c r="B731" s="99"/>
    </row>
    <row r="732" spans="1:2">
      <c r="A732" s="99"/>
      <c r="B732" s="99"/>
    </row>
    <row r="733" spans="1:2">
      <c r="A733" s="99"/>
      <c r="B733" s="99"/>
    </row>
    <row r="734" spans="1:2">
      <c r="A734" s="99"/>
      <c r="B734" s="99"/>
    </row>
    <row r="735" spans="1:2">
      <c r="A735" s="99"/>
      <c r="B735" s="99"/>
    </row>
    <row r="736" spans="1:2">
      <c r="A736" s="99"/>
      <c r="B736" s="99"/>
    </row>
    <row r="737" spans="1:2">
      <c r="A737" s="99"/>
      <c r="B737" s="99"/>
    </row>
    <row r="738" spans="1:2">
      <c r="A738" s="99"/>
      <c r="B738" s="99"/>
    </row>
    <row r="739" spans="1:2">
      <c r="A739" s="99"/>
      <c r="B739" s="99"/>
    </row>
    <row r="740" spans="1:2">
      <c r="A740" s="99"/>
      <c r="B740" s="99"/>
    </row>
    <row r="741" spans="1:2">
      <c r="A741" s="99"/>
      <c r="B741" s="99"/>
    </row>
    <row r="742" spans="1:2">
      <c r="A742" s="99"/>
      <c r="B742" s="99"/>
    </row>
    <row r="743" spans="1:2">
      <c r="A743" s="99"/>
      <c r="B743" s="99"/>
    </row>
    <row r="744" spans="1:2">
      <c r="A744" s="99"/>
      <c r="B744" s="99"/>
    </row>
    <row r="745" spans="1:2">
      <c r="A745" s="99"/>
      <c r="B745" s="99"/>
    </row>
    <row r="746" spans="1:2">
      <c r="A746" s="99"/>
      <c r="B746" s="99"/>
    </row>
    <row r="747" spans="1:2">
      <c r="A747" s="99"/>
      <c r="B747" s="99"/>
    </row>
    <row r="748" spans="1:2">
      <c r="A748" s="99"/>
      <c r="B748" s="99"/>
    </row>
    <row r="749" spans="1:2">
      <c r="A749" s="99"/>
      <c r="B749" s="99"/>
    </row>
    <row r="750" spans="1:2">
      <c r="A750" s="99"/>
      <c r="B750" s="99"/>
    </row>
    <row r="751" spans="1:2">
      <c r="A751" s="99"/>
      <c r="B751" s="99"/>
    </row>
    <row r="752" spans="1:2">
      <c r="A752" s="99"/>
      <c r="B752" s="99"/>
    </row>
    <row r="753" spans="1:2">
      <c r="A753" s="99"/>
      <c r="B753" s="99"/>
    </row>
    <row r="754" spans="1:2">
      <c r="A754" s="99"/>
      <c r="B754" s="99"/>
    </row>
    <row r="755" spans="1:2">
      <c r="A755" s="99"/>
      <c r="B755" s="99"/>
    </row>
    <row r="756" spans="1:2">
      <c r="A756" s="99"/>
      <c r="B756" s="99"/>
    </row>
    <row r="757" spans="1:2">
      <c r="A757" s="99"/>
      <c r="B757" s="99"/>
    </row>
    <row r="758" spans="1:2">
      <c r="A758" s="99"/>
      <c r="B758" s="99"/>
    </row>
    <row r="759" spans="1:2">
      <c r="A759" s="99"/>
      <c r="B759" s="99"/>
    </row>
    <row r="760" spans="1:2">
      <c r="A760" s="99"/>
      <c r="B760" s="99"/>
    </row>
    <row r="761" spans="1:2">
      <c r="A761" s="99"/>
      <c r="B761" s="99"/>
    </row>
    <row r="762" spans="1:2">
      <c r="A762" s="99"/>
      <c r="B762" s="99"/>
    </row>
    <row r="763" spans="1:2">
      <c r="A763" s="99"/>
      <c r="B763" s="99"/>
    </row>
    <row r="764" spans="1:2">
      <c r="A764" s="99"/>
      <c r="B764" s="99"/>
    </row>
    <row r="765" spans="1:2">
      <c r="A765" s="99"/>
      <c r="B765" s="99"/>
    </row>
    <row r="766" spans="1:2">
      <c r="A766" s="99"/>
      <c r="B766" s="99"/>
    </row>
    <row r="767" spans="1:2">
      <c r="A767" s="99"/>
      <c r="B767" s="99"/>
    </row>
    <row r="768" spans="1:2">
      <c r="A768" s="99"/>
      <c r="B768" s="99"/>
    </row>
    <row r="769" spans="1:2">
      <c r="A769" s="99"/>
      <c r="B769" s="99"/>
    </row>
    <row r="770" spans="1:2">
      <c r="A770" s="99"/>
      <c r="B770" s="99"/>
    </row>
    <row r="771" spans="1:2">
      <c r="A771" s="99"/>
      <c r="B771" s="99"/>
    </row>
    <row r="772" spans="1:2">
      <c r="A772" s="99"/>
      <c r="B772" s="99"/>
    </row>
    <row r="773" spans="1:2">
      <c r="A773" s="99"/>
      <c r="B773" s="99"/>
    </row>
    <row r="774" spans="1:2">
      <c r="A774" s="99"/>
      <c r="B774" s="99"/>
    </row>
    <row r="775" spans="1:2">
      <c r="A775" s="99"/>
      <c r="B775" s="99"/>
    </row>
    <row r="776" spans="1:2">
      <c r="A776" s="99"/>
      <c r="B776" s="99"/>
    </row>
    <row r="777" spans="1:2">
      <c r="A777" s="99"/>
      <c r="B777" s="99"/>
    </row>
    <row r="778" spans="1:2">
      <c r="A778" s="99"/>
      <c r="B778" s="99"/>
    </row>
    <row r="779" spans="1:2">
      <c r="A779" s="99"/>
      <c r="B779" s="99"/>
    </row>
    <row r="780" spans="1:2">
      <c r="A780" s="99"/>
      <c r="B780" s="99"/>
    </row>
    <row r="781" spans="1:2">
      <c r="A781" s="99"/>
      <c r="B781" s="99"/>
    </row>
    <row r="782" spans="1:2">
      <c r="A782" s="99"/>
      <c r="B782" s="99"/>
    </row>
    <row r="783" spans="1:2">
      <c r="A783" s="99"/>
      <c r="B783" s="99"/>
    </row>
    <row r="784" spans="1:2">
      <c r="A784" s="99"/>
      <c r="B784" s="99"/>
    </row>
    <row r="785" spans="1:2">
      <c r="A785" s="99"/>
      <c r="B785" s="99"/>
    </row>
    <row r="786" spans="1:2">
      <c r="A786" s="99"/>
      <c r="B786" s="99"/>
    </row>
    <row r="787" spans="1:2">
      <c r="A787" s="99"/>
      <c r="B787" s="99"/>
    </row>
    <row r="788" spans="1:2">
      <c r="A788" s="99"/>
      <c r="B788" s="99"/>
    </row>
    <row r="789" spans="1:2">
      <c r="A789" s="99"/>
      <c r="B789" s="99"/>
    </row>
    <row r="790" spans="1:2">
      <c r="A790" s="99"/>
      <c r="B790" s="99"/>
    </row>
    <row r="791" spans="1:2">
      <c r="A791" s="99"/>
      <c r="B791" s="99"/>
    </row>
    <row r="792" spans="1:2">
      <c r="A792" s="99"/>
      <c r="B792" s="99"/>
    </row>
    <row r="793" spans="1:2">
      <c r="A793" s="99"/>
      <c r="B793" s="99"/>
    </row>
    <row r="794" spans="1:2">
      <c r="A794" s="99"/>
      <c r="B794" s="99"/>
    </row>
    <row r="795" spans="1:2">
      <c r="A795" s="99"/>
      <c r="B795" s="99"/>
    </row>
    <row r="796" spans="1:2">
      <c r="A796" s="99"/>
      <c r="B796" s="99"/>
    </row>
    <row r="797" spans="1:2">
      <c r="A797" s="99"/>
      <c r="B797" s="99"/>
    </row>
    <row r="798" spans="1:2">
      <c r="A798" s="99"/>
      <c r="B798" s="99"/>
    </row>
    <row r="799" spans="1:2">
      <c r="A799" s="99"/>
      <c r="B799" s="99"/>
    </row>
    <row r="800" spans="1:2">
      <c r="A800" s="99"/>
      <c r="B800" s="99"/>
    </row>
    <row r="801" spans="1:2">
      <c r="A801" s="99"/>
      <c r="B801" s="99"/>
    </row>
    <row r="802" spans="1:2">
      <c r="A802" s="99"/>
      <c r="B802" s="99"/>
    </row>
    <row r="803" spans="1:2">
      <c r="A803" s="99"/>
      <c r="B803" s="99"/>
    </row>
    <row r="804" spans="1:2">
      <c r="A804" s="99"/>
      <c r="B804" s="99"/>
    </row>
    <row r="805" spans="1:2">
      <c r="A805" s="99"/>
      <c r="B805" s="99"/>
    </row>
    <row r="806" spans="1:2">
      <c r="A806" s="99"/>
      <c r="B806" s="99"/>
    </row>
    <row r="807" spans="1:2">
      <c r="A807" s="99"/>
      <c r="B807" s="99"/>
    </row>
    <row r="808" spans="1:2">
      <c r="A808" s="99"/>
      <c r="B808" s="99"/>
    </row>
    <row r="809" spans="1:2">
      <c r="A809" s="99"/>
      <c r="B809" s="99"/>
    </row>
    <row r="810" spans="1:2">
      <c r="A810" s="99"/>
      <c r="B810" s="99"/>
    </row>
    <row r="811" spans="1:2">
      <c r="A811" s="99"/>
      <c r="B811" s="99"/>
    </row>
    <row r="812" spans="1:2">
      <c r="A812" s="99"/>
      <c r="B812" s="99"/>
    </row>
    <row r="813" spans="1:2">
      <c r="A813" s="99"/>
      <c r="B813" s="99"/>
    </row>
    <row r="814" spans="1:2">
      <c r="A814" s="99"/>
      <c r="B814" s="99"/>
    </row>
    <row r="815" spans="1:2">
      <c r="A815" s="99"/>
      <c r="B815" s="99"/>
    </row>
    <row r="816" spans="1:2">
      <c r="A816" s="99"/>
      <c r="B816" s="99"/>
    </row>
    <row r="817" spans="1:2">
      <c r="A817" s="99"/>
      <c r="B817" s="99"/>
    </row>
    <row r="818" spans="1:2">
      <c r="A818" s="99"/>
      <c r="B818" s="99"/>
    </row>
    <row r="819" spans="1:2">
      <c r="A819" s="99"/>
      <c r="B819" s="99"/>
    </row>
    <row r="820" spans="1:2">
      <c r="A820" s="99"/>
      <c r="B820" s="99"/>
    </row>
    <row r="821" spans="1:2">
      <c r="A821" s="99"/>
      <c r="B821" s="99"/>
    </row>
    <row r="822" spans="1:2">
      <c r="A822" s="99"/>
      <c r="B822" s="99"/>
    </row>
    <row r="823" spans="1:2">
      <c r="A823" s="99"/>
      <c r="B823" s="99"/>
    </row>
    <row r="824" spans="1:2">
      <c r="A824" s="99"/>
      <c r="B824" s="99"/>
    </row>
    <row r="825" spans="1:2">
      <c r="A825" s="99"/>
      <c r="B825" s="99"/>
    </row>
    <row r="826" spans="1:2">
      <c r="A826" s="99"/>
      <c r="B826" s="99"/>
    </row>
    <row r="827" spans="1:2">
      <c r="A827" s="99"/>
      <c r="B827" s="99"/>
    </row>
    <row r="828" spans="1:2">
      <c r="A828" s="99"/>
      <c r="B828" s="99"/>
    </row>
    <row r="829" spans="1:2">
      <c r="A829" s="99"/>
      <c r="B829" s="99"/>
    </row>
    <row r="830" spans="1:2">
      <c r="A830" s="99"/>
      <c r="B830" s="99"/>
    </row>
    <row r="831" spans="1:2">
      <c r="A831" s="99"/>
      <c r="B831" s="99"/>
    </row>
    <row r="832" spans="1:2">
      <c r="A832" s="99"/>
      <c r="B832" s="99"/>
    </row>
    <row r="833" spans="1:2">
      <c r="A833" s="99"/>
      <c r="B833" s="99"/>
    </row>
    <row r="834" spans="1:2">
      <c r="A834" s="99"/>
      <c r="B834" s="99"/>
    </row>
    <row r="835" spans="1:2">
      <c r="A835" s="99"/>
      <c r="B835" s="99"/>
    </row>
    <row r="836" spans="1:2">
      <c r="A836" s="99"/>
      <c r="B836" s="99"/>
    </row>
    <row r="837" spans="1:2">
      <c r="A837" s="99"/>
      <c r="B837" s="99"/>
    </row>
    <row r="838" spans="1:2">
      <c r="A838" s="99"/>
      <c r="B838" s="99"/>
    </row>
    <row r="839" spans="1:2">
      <c r="A839" s="99"/>
      <c r="B839" s="99"/>
    </row>
    <row r="840" spans="1:2">
      <c r="A840" s="99"/>
      <c r="B840" s="99"/>
    </row>
    <row r="841" spans="1:2">
      <c r="A841" s="99"/>
      <c r="B841" s="99"/>
    </row>
    <row r="842" spans="1:2">
      <c r="A842" s="99"/>
      <c r="B842" s="99"/>
    </row>
    <row r="843" spans="1:2">
      <c r="A843" s="99"/>
      <c r="B843" s="99"/>
    </row>
    <row r="844" spans="1:2">
      <c r="A844" s="99"/>
      <c r="B844" s="99"/>
    </row>
    <row r="845" spans="1:2">
      <c r="A845" s="99"/>
      <c r="B845" s="99"/>
    </row>
    <row r="846" spans="1:2">
      <c r="A846" s="99"/>
      <c r="B846" s="99"/>
    </row>
    <row r="847" spans="1:2">
      <c r="A847" s="99"/>
      <c r="B847" s="99"/>
    </row>
    <row r="848" spans="1:2">
      <c r="A848" s="99"/>
      <c r="B848" s="99"/>
    </row>
    <row r="849" spans="1:2">
      <c r="A849" s="99"/>
      <c r="B849" s="99"/>
    </row>
    <row r="850" spans="1:2">
      <c r="A850" s="99"/>
      <c r="B850" s="99"/>
    </row>
    <row r="851" spans="1:2">
      <c r="A851" s="99"/>
      <c r="B851" s="99"/>
    </row>
    <row r="852" spans="1:2">
      <c r="A852" s="99"/>
      <c r="B852" s="99"/>
    </row>
    <row r="853" spans="1:2">
      <c r="A853" s="99"/>
      <c r="B853" s="99"/>
    </row>
    <row r="854" spans="1:2">
      <c r="A854" s="99"/>
      <c r="B854" s="99"/>
    </row>
    <row r="855" spans="1:2">
      <c r="A855" s="99"/>
      <c r="B855" s="99"/>
    </row>
    <row r="856" spans="1:2">
      <c r="A856" s="99"/>
      <c r="B856" s="99"/>
    </row>
    <row r="857" spans="1:2">
      <c r="A857" s="99"/>
      <c r="B857" s="99"/>
    </row>
    <row r="858" spans="1:2">
      <c r="A858" s="99"/>
      <c r="B858" s="99"/>
    </row>
    <row r="859" spans="1:2">
      <c r="A859" s="99"/>
      <c r="B859" s="99"/>
    </row>
    <row r="860" spans="1:2">
      <c r="A860" s="99"/>
      <c r="B860" s="99"/>
    </row>
    <row r="861" spans="1:2">
      <c r="A861" s="99"/>
      <c r="B861" s="99"/>
    </row>
    <row r="862" spans="1:2">
      <c r="A862" s="99"/>
      <c r="B862" s="99"/>
    </row>
    <row r="863" spans="1:2">
      <c r="A863" s="99"/>
      <c r="B863" s="99"/>
    </row>
    <row r="864" spans="1:2">
      <c r="A864" s="99"/>
      <c r="B864" s="99"/>
    </row>
    <row r="865" spans="1:2">
      <c r="A865" s="99"/>
      <c r="B865" s="99"/>
    </row>
    <row r="866" spans="1:2">
      <c r="A866" s="99"/>
      <c r="B866" s="99"/>
    </row>
    <row r="867" spans="1:2">
      <c r="A867" s="99"/>
      <c r="B867" s="99"/>
    </row>
    <row r="868" spans="1:2">
      <c r="A868" s="99"/>
      <c r="B868" s="99"/>
    </row>
    <row r="869" spans="1:2">
      <c r="A869" s="99"/>
      <c r="B869" s="99"/>
    </row>
    <row r="870" spans="1:2">
      <c r="A870" s="99"/>
      <c r="B870" s="99"/>
    </row>
    <row r="871" spans="1:2">
      <c r="A871" s="99"/>
      <c r="B871" s="99"/>
    </row>
    <row r="872" spans="1:2">
      <c r="A872" s="99"/>
      <c r="B872" s="99"/>
    </row>
    <row r="873" spans="1:2">
      <c r="A873" s="99"/>
      <c r="B873" s="99"/>
    </row>
    <row r="874" spans="1:2">
      <c r="A874" s="99"/>
      <c r="B874" s="99"/>
    </row>
    <row r="875" spans="1:2">
      <c r="A875" s="99"/>
      <c r="B875" s="99"/>
    </row>
    <row r="876" spans="1:2">
      <c r="A876" s="99"/>
      <c r="B876" s="99"/>
    </row>
    <row r="877" spans="1:2">
      <c r="A877" s="99"/>
      <c r="B877" s="99"/>
    </row>
    <row r="878" spans="1:2">
      <c r="A878" s="99"/>
      <c r="B878" s="99"/>
    </row>
    <row r="879" spans="1:2">
      <c r="A879" s="99"/>
      <c r="B879" s="99"/>
    </row>
    <row r="880" spans="1:2">
      <c r="A880" s="99"/>
      <c r="B880" s="99"/>
    </row>
    <row r="881" spans="1:2">
      <c r="A881" s="99"/>
      <c r="B881" s="99"/>
    </row>
    <row r="882" spans="1:2">
      <c r="A882" s="99"/>
      <c r="B882" s="99"/>
    </row>
    <row r="883" spans="1:2">
      <c r="A883" s="99"/>
      <c r="B883" s="99"/>
    </row>
    <row r="884" spans="1:2">
      <c r="A884" s="99"/>
      <c r="B884" s="99"/>
    </row>
    <row r="885" spans="1:2">
      <c r="A885" s="99"/>
      <c r="B885" s="99"/>
    </row>
    <row r="886" spans="1:2">
      <c r="A886" s="99"/>
      <c r="B886" s="99"/>
    </row>
    <row r="887" spans="1:2">
      <c r="A887" s="99"/>
      <c r="B887" s="99"/>
    </row>
    <row r="888" spans="1:2">
      <c r="A888" s="99"/>
      <c r="B888" s="99"/>
    </row>
    <row r="889" spans="1:2">
      <c r="A889" s="99"/>
      <c r="B889" s="99"/>
    </row>
    <row r="890" spans="1:2">
      <c r="A890" s="99"/>
      <c r="B890" s="99"/>
    </row>
    <row r="891" spans="1:2">
      <c r="A891" s="99"/>
      <c r="B891" s="99"/>
    </row>
    <row r="892" spans="1:2">
      <c r="A892" s="99"/>
      <c r="B892" s="99"/>
    </row>
    <row r="893" spans="1:2">
      <c r="A893" s="99"/>
      <c r="B893" s="99"/>
    </row>
    <row r="894" spans="1:2">
      <c r="A894" s="99"/>
      <c r="B894" s="99"/>
    </row>
    <row r="895" spans="1:2">
      <c r="A895" s="99"/>
      <c r="B895" s="99"/>
    </row>
    <row r="896" spans="1:2">
      <c r="A896" s="99"/>
      <c r="B896" s="99"/>
    </row>
    <row r="897" spans="1:2">
      <c r="A897" s="99"/>
      <c r="B897" s="99"/>
    </row>
    <row r="898" spans="1:2">
      <c r="A898" s="99"/>
      <c r="B898" s="99"/>
    </row>
    <row r="899" spans="1:2">
      <c r="A899" s="99"/>
      <c r="B899" s="99"/>
    </row>
    <row r="900" spans="1:2">
      <c r="A900" s="99"/>
      <c r="B900" s="99"/>
    </row>
    <row r="901" spans="1:2">
      <c r="A901" s="99"/>
      <c r="B901" s="99"/>
    </row>
    <row r="902" spans="1:2">
      <c r="A902" s="99"/>
      <c r="B902" s="99"/>
    </row>
    <row r="903" spans="1:2">
      <c r="A903" s="99"/>
      <c r="B903" s="99"/>
    </row>
    <row r="904" spans="1:2">
      <c r="A904" s="99"/>
      <c r="B904" s="99"/>
    </row>
    <row r="905" spans="1:2">
      <c r="A905" s="99"/>
      <c r="B905" s="99"/>
    </row>
    <row r="906" spans="1:2">
      <c r="A906" s="99"/>
      <c r="B906" s="99"/>
    </row>
    <row r="907" spans="1:2">
      <c r="A907" s="99"/>
      <c r="B907" s="99"/>
    </row>
    <row r="908" spans="1:2">
      <c r="A908" s="99"/>
      <c r="B908" s="99"/>
    </row>
    <row r="909" spans="1:2">
      <c r="A909" s="99"/>
      <c r="B909" s="99"/>
    </row>
    <row r="910" spans="1:2">
      <c r="A910" s="99"/>
      <c r="B910" s="99"/>
    </row>
    <row r="911" spans="1:2">
      <c r="A911" s="99"/>
      <c r="B911" s="99"/>
    </row>
    <row r="912" spans="1:2">
      <c r="A912" s="99"/>
      <c r="B912" s="99"/>
    </row>
    <row r="913" spans="1:2">
      <c r="A913" s="99"/>
      <c r="B913" s="99"/>
    </row>
    <row r="914" spans="1:2">
      <c r="A914" s="99"/>
      <c r="B914" s="99"/>
    </row>
    <row r="915" spans="1:2">
      <c r="A915" s="99"/>
      <c r="B915" s="99"/>
    </row>
    <row r="916" spans="1:2">
      <c r="A916" s="99"/>
      <c r="B916" s="99"/>
    </row>
    <row r="917" spans="1:2">
      <c r="A917" s="99"/>
      <c r="B917" s="99"/>
    </row>
    <row r="918" spans="1:2">
      <c r="A918" s="99"/>
      <c r="B918" s="99"/>
    </row>
    <row r="919" spans="1:2">
      <c r="A919" s="99"/>
      <c r="B919" s="99"/>
    </row>
    <row r="920" spans="1:2">
      <c r="A920" s="99"/>
      <c r="B920" s="99"/>
    </row>
    <row r="921" spans="1:2">
      <c r="A921" s="99"/>
      <c r="B921" s="99"/>
    </row>
    <row r="922" spans="1:2">
      <c r="A922" s="99"/>
      <c r="B922" s="99"/>
    </row>
    <row r="923" spans="1:2">
      <c r="A923" s="99"/>
      <c r="B923" s="99"/>
    </row>
    <row r="924" spans="1:2">
      <c r="A924" s="99"/>
      <c r="B924" s="99"/>
    </row>
    <row r="925" spans="1:2">
      <c r="A925" s="99"/>
      <c r="B925" s="99"/>
    </row>
    <row r="926" spans="1:2">
      <c r="A926" s="99"/>
      <c r="B926" s="99"/>
    </row>
    <row r="927" spans="1:2">
      <c r="A927" s="99"/>
      <c r="B927" s="99"/>
    </row>
    <row r="928" spans="1:2">
      <c r="A928" s="99"/>
      <c r="B928" s="99"/>
    </row>
    <row r="929" spans="1:2">
      <c r="A929" s="99"/>
      <c r="B929" s="99"/>
    </row>
    <row r="930" spans="1:2">
      <c r="A930" s="99"/>
      <c r="B930" s="99"/>
    </row>
    <row r="931" spans="1:2">
      <c r="A931" s="99"/>
      <c r="B931" s="99"/>
    </row>
    <row r="932" spans="1:2">
      <c r="A932" s="99"/>
      <c r="B932" s="99"/>
    </row>
    <row r="933" spans="1:2">
      <c r="A933" s="99"/>
      <c r="B933" s="99"/>
    </row>
    <row r="934" spans="1:2">
      <c r="A934" s="99"/>
      <c r="B934" s="99"/>
    </row>
    <row r="935" spans="1:2">
      <c r="A935" s="99"/>
      <c r="B935" s="99"/>
    </row>
    <row r="936" spans="1:2">
      <c r="A936" s="99"/>
      <c r="B936" s="99"/>
    </row>
    <row r="937" spans="1:2">
      <c r="A937" s="99"/>
      <c r="B937" s="99"/>
    </row>
    <row r="938" spans="1:2">
      <c r="A938" s="99"/>
      <c r="B938" s="99"/>
    </row>
    <row r="939" spans="1:2">
      <c r="A939" s="99"/>
      <c r="B939" s="99"/>
    </row>
    <row r="940" spans="1:2">
      <c r="A940" s="99"/>
      <c r="B940" s="99"/>
    </row>
    <row r="941" spans="1:2">
      <c r="A941" s="99"/>
      <c r="B941" s="99"/>
    </row>
    <row r="942" spans="1:2">
      <c r="A942" s="99"/>
      <c r="B942" s="99"/>
    </row>
    <row r="943" spans="1:2">
      <c r="A943" s="99"/>
      <c r="B943" s="99"/>
    </row>
    <row r="944" spans="1:2">
      <c r="A944" s="99"/>
      <c r="B944" s="99"/>
    </row>
    <row r="945" spans="1:2">
      <c r="A945" s="99"/>
      <c r="B945" s="99"/>
    </row>
    <row r="946" spans="1:2">
      <c r="A946" s="99"/>
      <c r="B946" s="99"/>
    </row>
    <row r="947" spans="1:2">
      <c r="A947" s="99"/>
      <c r="B947" s="99"/>
    </row>
    <row r="948" spans="1:2">
      <c r="A948" s="99"/>
      <c r="B948" s="99"/>
    </row>
    <row r="949" spans="1:2">
      <c r="A949" s="99"/>
      <c r="B949" s="99"/>
    </row>
    <row r="950" spans="1:2">
      <c r="A950" s="99"/>
      <c r="B950" s="99"/>
    </row>
    <row r="951" spans="1:2">
      <c r="A951" s="99"/>
      <c r="B951" s="99"/>
    </row>
    <row r="952" spans="1:2">
      <c r="A952" s="99"/>
      <c r="B952" s="99"/>
    </row>
    <row r="953" spans="1:2">
      <c r="A953" s="99"/>
      <c r="B953" s="99"/>
    </row>
    <row r="954" spans="1:2">
      <c r="A954" s="99"/>
      <c r="B954" s="99"/>
    </row>
    <row r="955" spans="1:2">
      <c r="A955" s="99"/>
      <c r="B955" s="99"/>
    </row>
    <row r="956" spans="1:2">
      <c r="A956" s="99"/>
      <c r="B956" s="99"/>
    </row>
    <row r="957" spans="1:2">
      <c r="A957" s="99"/>
      <c r="B957" s="99"/>
    </row>
    <row r="958" spans="1:2">
      <c r="A958" s="99"/>
      <c r="B958" s="99"/>
    </row>
    <row r="959" spans="1:2">
      <c r="A959" s="99"/>
      <c r="B959" s="99"/>
    </row>
    <row r="960" spans="1:2">
      <c r="A960" s="99"/>
      <c r="B960" s="99"/>
    </row>
    <row r="961" spans="1:2">
      <c r="A961" s="99"/>
      <c r="B961" s="99"/>
    </row>
    <row r="962" spans="1:2">
      <c r="A962" s="99"/>
      <c r="B962" s="99"/>
    </row>
    <row r="963" spans="1:2">
      <c r="A963" s="99"/>
      <c r="B963" s="99"/>
    </row>
    <row r="964" spans="1:2">
      <c r="A964" s="99"/>
      <c r="B964" s="99"/>
    </row>
    <row r="965" spans="1:2">
      <c r="A965" s="99"/>
      <c r="B965" s="99"/>
    </row>
    <row r="966" spans="1:2">
      <c r="A966" s="99"/>
      <c r="B966" s="99"/>
    </row>
    <row r="967" spans="1:2">
      <c r="A967" s="99"/>
      <c r="B967" s="99"/>
    </row>
    <row r="968" spans="1:2">
      <c r="A968" s="99"/>
      <c r="B968" s="99"/>
    </row>
    <row r="969" spans="1:2">
      <c r="A969" s="99"/>
      <c r="B969" s="99"/>
    </row>
    <row r="970" spans="1:2">
      <c r="A970" s="99"/>
      <c r="B970" s="99"/>
    </row>
    <row r="971" spans="1:2">
      <c r="A971" s="99"/>
      <c r="B971" s="99"/>
    </row>
    <row r="972" spans="1:2">
      <c r="A972" s="99"/>
      <c r="B972" s="99"/>
    </row>
    <row r="973" spans="1:2">
      <c r="A973" s="99"/>
      <c r="B973" s="99"/>
    </row>
    <row r="974" spans="1:2">
      <c r="A974" s="99"/>
      <c r="B974" s="99"/>
    </row>
    <row r="975" spans="1:2">
      <c r="A975" s="99"/>
      <c r="B975" s="99"/>
    </row>
    <row r="976" spans="1:2">
      <c r="A976" s="99"/>
      <c r="B976" s="99"/>
    </row>
    <row r="977" spans="1:2">
      <c r="A977" s="99"/>
      <c r="B977" s="99"/>
    </row>
    <row r="978" spans="1:2">
      <c r="A978" s="99"/>
      <c r="B978" s="99"/>
    </row>
    <row r="979" spans="1:2">
      <c r="A979" s="99"/>
      <c r="B979" s="99"/>
    </row>
    <row r="980" spans="1:2">
      <c r="A980" s="99"/>
      <c r="B980" s="99"/>
    </row>
    <row r="981" spans="1:2">
      <c r="A981" s="99"/>
      <c r="B981" s="99"/>
    </row>
    <row r="982" spans="1:2">
      <c r="A982" s="99"/>
      <c r="B982" s="99"/>
    </row>
    <row r="983" spans="1:2">
      <c r="A983" s="99"/>
      <c r="B983" s="99"/>
    </row>
    <row r="984" spans="1:2">
      <c r="A984" s="99"/>
      <c r="B984" s="99"/>
    </row>
    <row r="985" spans="1:2">
      <c r="A985" s="99"/>
      <c r="B985" s="99"/>
    </row>
    <row r="986" spans="1:2">
      <c r="A986" s="99"/>
      <c r="B986" s="99"/>
    </row>
    <row r="987" spans="1:2">
      <c r="A987" s="99"/>
      <c r="B987" s="99"/>
    </row>
    <row r="988" spans="1:2">
      <c r="A988" s="99"/>
      <c r="B988" s="99"/>
    </row>
    <row r="989" spans="1:2">
      <c r="A989" s="99"/>
      <c r="B989" s="99"/>
    </row>
    <row r="990" spans="1:2">
      <c r="A990" s="99"/>
      <c r="B990" s="99"/>
    </row>
    <row r="991" spans="1:2">
      <c r="A991" s="99"/>
      <c r="B991" s="99"/>
    </row>
    <row r="992" spans="1:2">
      <c r="A992" s="99"/>
      <c r="B992" s="99"/>
    </row>
    <row r="993" spans="1:2">
      <c r="A993" s="99"/>
      <c r="B993" s="99"/>
    </row>
    <row r="994" spans="1:2">
      <c r="A994" s="99"/>
      <c r="B994" s="99"/>
    </row>
    <row r="995" spans="1:2">
      <c r="A995" s="99"/>
      <c r="B995" s="99"/>
    </row>
    <row r="996" spans="1:2">
      <c r="A996" s="99"/>
      <c r="B996" s="99"/>
    </row>
    <row r="997" spans="1:2">
      <c r="A997" s="99"/>
      <c r="B997" s="99"/>
    </row>
    <row r="998" spans="1:2">
      <c r="A998" s="99"/>
      <c r="B998" s="99"/>
    </row>
    <row r="999" spans="1:2">
      <c r="A999" s="99"/>
      <c r="B999" s="99"/>
    </row>
    <row r="1000" spans="1:2">
      <c r="A1000" s="99"/>
      <c r="B1000" s="99"/>
    </row>
    <row r="1001" spans="1:2">
      <c r="A1001" s="99"/>
      <c r="B1001" s="99"/>
    </row>
    <row r="1002" spans="1:2">
      <c r="A1002" s="99"/>
      <c r="B1002" s="99"/>
    </row>
    <row r="1003" spans="1:2">
      <c r="A1003" s="99"/>
      <c r="B1003" s="99"/>
    </row>
    <row r="1004" spans="1:2">
      <c r="A1004" s="99"/>
      <c r="B1004" s="99"/>
    </row>
  </sheetData>
  <sheetProtection algorithmName="SHA-512" hashValue="W+ypbB3DYNVvJPph0ii5jjkmdjcs2RQIypqYPBJo7SQD/c92TtvBb+NX9U/XHJXEZWDaQZRzWyIXoPUB/CazNA==" saltValue="vDAkv3ufOk7qq5gyV4KQmQ==" spinCount="100000" sheet="1" formatCells="0" formatColumns="0" formatRows="0" sort="0" autoFilter="0" pivotTables="0"/>
  <autoFilter ref="C3:G47" xr:uid="{86D22C2F-F200-8F4B-9AF6-88CDC6AC6991}"/>
  <phoneticPr fontId="1" type="noConversion"/>
  <dataValidations count="1">
    <dataValidation type="list" allowBlank="1" showInputMessage="1" showErrorMessage="1" sqref="F4:F47" xr:uid="{A0C4584F-32AE-4371-9146-AD08FC01A467}">
      <formula1>"Si,No"</formula1>
    </dataValidation>
  </dataValidation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3714-5C03-444D-BCCE-CAB8E7F45719}">
  <sheetPr codeName="Hoja4"/>
  <dimension ref="B1:AI324"/>
  <sheetViews>
    <sheetView showGridLines="0" zoomScale="90" zoomScaleNormal="90" workbookViewId="0">
      <pane xSplit="1" ySplit="12" topLeftCell="B13" activePane="bottomRight" state="frozen"/>
      <selection pane="topRight" activeCell="B1" sqref="B1"/>
      <selection pane="bottomLeft" activeCell="A11" sqref="A11"/>
      <selection pane="bottomRight" activeCell="E16" sqref="E16"/>
    </sheetView>
  </sheetViews>
  <sheetFormatPr baseColWidth="10" defaultColWidth="10.6640625" defaultRowHeight="15"/>
  <cols>
    <col min="1" max="1" width="14.33203125" style="40" customWidth="1"/>
    <col min="2" max="2" width="8.33203125" style="141" customWidth="1"/>
    <col min="3" max="3" width="55.83203125" style="40" customWidth="1"/>
    <col min="4" max="4" width="3.33203125" style="40" customWidth="1"/>
    <col min="5" max="5" width="104.5" style="40" customWidth="1"/>
    <col min="6" max="6" width="3.6640625" style="40" customWidth="1"/>
    <col min="7" max="7" width="29" style="40" customWidth="1"/>
    <col min="8" max="8" width="10.6640625" style="40" customWidth="1"/>
    <col min="9" max="13" width="7.1640625" style="40" customWidth="1"/>
    <col min="14" max="34" width="10.6640625" style="40" customWidth="1"/>
    <col min="35" max="35" width="16.5" style="40" customWidth="1"/>
    <col min="36" max="16384" width="10.6640625" style="40"/>
  </cols>
  <sheetData>
    <row r="1" spans="2:35" ht="6" customHeight="1" thickBot="1">
      <c r="H1" s="41"/>
    </row>
    <row r="2" spans="2:35" ht="16" thickTop="1">
      <c r="B2" s="142"/>
      <c r="C2" s="43"/>
      <c r="D2" s="43"/>
      <c r="E2" s="43"/>
      <c r="F2" s="43"/>
      <c r="G2" s="43"/>
      <c r="H2" s="44"/>
    </row>
    <row r="3" spans="2:35">
      <c r="B3" s="143"/>
      <c r="H3" s="46"/>
    </row>
    <row r="4" spans="2:35">
      <c r="B4" s="143"/>
      <c r="H4" s="46"/>
    </row>
    <row r="5" spans="2:35" ht="16" thickBot="1">
      <c r="B5" s="144"/>
      <c r="C5" s="48"/>
      <c r="D5" s="48"/>
      <c r="E5" s="48"/>
      <c r="F5" s="48"/>
      <c r="G5" s="48"/>
      <c r="H5" s="49"/>
    </row>
    <row r="6" spans="2:35" ht="12" customHeight="1" thickTop="1">
      <c r="B6" s="143"/>
      <c r="C6" s="111"/>
      <c r="E6" s="111"/>
      <c r="H6" s="46"/>
    </row>
    <row r="7" spans="2:35" ht="22.5" customHeight="1" thickBot="1">
      <c r="B7" s="143"/>
      <c r="C7" s="112" t="s">
        <v>218</v>
      </c>
      <c r="E7" s="113"/>
      <c r="H7" s="46"/>
    </row>
    <row r="8" spans="2:35" ht="48.75" customHeight="1" thickBot="1">
      <c r="B8" s="143"/>
      <c r="C8" s="126" t="s">
        <v>290</v>
      </c>
      <c r="E8" s="113"/>
      <c r="H8" s="46"/>
    </row>
    <row r="9" spans="2:35" ht="41" customHeight="1">
      <c r="B9" s="143"/>
      <c r="C9" s="112"/>
      <c r="D9" s="114"/>
      <c r="F9" s="114">
        <f ca="1">+COUNTA($E$13:$E$172)-COUNTBLANK($E$13:$E$172)+1</f>
        <v>1</v>
      </c>
      <c r="H9" s="46"/>
    </row>
    <row r="10" spans="2:35" ht="48" customHeight="1">
      <c r="B10" s="143"/>
      <c r="C10" s="54"/>
      <c r="D10" s="54"/>
      <c r="H10" s="46"/>
      <c r="N10" s="40">
        <v>100</v>
      </c>
      <c r="O10" s="40">
        <v>80</v>
      </c>
      <c r="P10" s="40">
        <v>60</v>
      </c>
      <c r="Q10" s="40">
        <v>40</v>
      </c>
      <c r="R10" s="40">
        <v>0</v>
      </c>
    </row>
    <row r="11" spans="2:35" ht="20" thickBot="1">
      <c r="B11" s="143"/>
      <c r="H11" s="46"/>
      <c r="N11" s="115" t="s">
        <v>217</v>
      </c>
      <c r="O11" s="116" t="s">
        <v>217</v>
      </c>
      <c r="P11" s="117" t="s">
        <v>217</v>
      </c>
      <c r="Q11" s="118" t="s">
        <v>217</v>
      </c>
      <c r="R11" s="119" t="s">
        <v>217</v>
      </c>
    </row>
    <row r="12" spans="2:35" ht="19">
      <c r="B12" s="143"/>
      <c r="C12" s="120" t="s">
        <v>0</v>
      </c>
      <c r="D12" s="121"/>
      <c r="E12" s="120" t="s">
        <v>220</v>
      </c>
      <c r="F12" s="121" t="s">
        <v>217</v>
      </c>
      <c r="G12" s="120" t="s">
        <v>222</v>
      </c>
      <c r="H12" s="46"/>
      <c r="N12" s="40" t="s">
        <v>336</v>
      </c>
      <c r="O12" s="40" t="s">
        <v>337</v>
      </c>
      <c r="P12" s="40" t="s">
        <v>338</v>
      </c>
      <c r="Q12" s="40" t="s">
        <v>339</v>
      </c>
      <c r="R12" s="40" t="s">
        <v>340</v>
      </c>
    </row>
    <row r="13" spans="2:35" ht="28" customHeight="1">
      <c r="B13" s="143">
        <v>1</v>
      </c>
      <c r="C13" s="140" t="str">
        <f ca="1">IF(IFERROR(OFFSET(Indicadores!$C$3,MATCH(ReporteIndicadores!$B13&amp;ReporteIndicadores!$C$8,Indicadores!$P$4:$P$47,0),MATCH(ReporteIndicadores!C$12,Indicadores!$C$3:$G$3,0)-1),"")=0,"",IFERROR(OFFSET(Indicadores!$C$3,MATCH(ReporteIndicadores!$B13&amp;ReporteIndicadores!$C$8,Indicadores!$P$4:$P$47,0),MATCH(ReporteIndicadores!C$12,Indicadores!$C$3:$G$3,0)-1),""))</f>
        <v/>
      </c>
      <c r="D13" s="122"/>
      <c r="E13" s="140" t="str">
        <f ca="1">IF(IFERROR(OFFSET(Indicadores!$C$3,MATCH(ReporteIndicadores!$B13&amp;ReporteIndicadores!$C$8,Indicadores!$P$4:$P$47,0),MATCH(ReporteIndicadores!E$12,Indicadores!$C$3:$G$3,0)-1),"")=0,"",IFERROR(OFFSET(Indicadores!$C$3,MATCH(ReporteIndicadores!$B13&amp;ReporteIndicadores!$C$8,Indicadores!$P$4:$P$47,0),MATCH(ReporteIndicadores!E$12,Indicadores!$C$3:$G$3,0)-1),""))</f>
        <v/>
      </c>
      <c r="F13" s="122"/>
      <c r="G13" s="123" t="str">
        <f ca="1">IF(IFERROR(OFFSET(Indicadores!$C$3,MATCH(ReporteIndicadores!$B13&amp;ReporteIndicadores!$C$8,Indicadores!$P$4:$P$47,0),MATCH(ReporteIndicadores!G$12,Indicadores!$C$3:$G$3,0)-1),"")=0,"",IFERROR(OFFSET(Indicadores!$C$3,MATCH(ReporteIndicadores!$B13&amp;ReporteIndicadores!$C$8,Indicadores!$P$4:$P$47,0),MATCH(ReporteIndicadores!G$12,Indicadores!$C$3:$G$3,0)-1),""))</f>
        <v/>
      </c>
      <c r="H13" s="46"/>
      <c r="N13" s="40" t="str">
        <f ca="1">+IF($G13=100,$G13,"")</f>
        <v/>
      </c>
      <c r="O13" s="40" t="str">
        <f t="shared" ref="O13:O44" ca="1" si="0">+IF(AND($G13&lt;$N$10,$G13&gt;=$O$10),$G13,"")</f>
        <v/>
      </c>
      <c r="P13" s="40" t="str">
        <f t="shared" ref="P13:P44" ca="1" si="1">+IF(AND($G13&lt;$O$10,$G13&gt;=$P$10),$G13,"")</f>
        <v/>
      </c>
      <c r="Q13" s="40" t="str">
        <f t="shared" ref="Q13:Q44" ca="1" si="2">+IF(AND($G13&lt;$P$10,$G13&gt;=$Q$10),$G13,"")</f>
        <v/>
      </c>
      <c r="R13" s="40" t="str">
        <f t="shared" ref="R13:R44" ca="1" si="3">+IF($G13&lt;$Q$10,$G13,"")</f>
        <v/>
      </c>
      <c r="AI13" s="40">
        <v>1</v>
      </c>
    </row>
    <row r="14" spans="2:35" ht="20">
      <c r="B14" s="143">
        <v>2</v>
      </c>
      <c r="C14" s="140" t="str">
        <f ca="1">IF(IFERROR(OFFSET(Indicadores!$C$3,MATCH(ReporteIndicadores!$B14&amp;ReporteIndicadores!$C$8,Indicadores!$P$4:$P$47,0),MATCH(ReporteIndicadores!C$12,Indicadores!$C$3:$G$3,0)-1),"")=0,"",IFERROR(OFFSET(Indicadores!$C$3,MATCH(ReporteIndicadores!$B14&amp;ReporteIndicadores!$C$8,Indicadores!$P$4:$P$47,0),MATCH(ReporteIndicadores!C$12,Indicadores!$C$3:$G$3,0)-1),""))</f>
        <v/>
      </c>
      <c r="D14" s="122"/>
      <c r="E14" s="140" t="str">
        <f ca="1">IF(IFERROR(OFFSET(Indicadores!$C$3,MATCH(ReporteIndicadores!$B14&amp;ReporteIndicadores!$C$8,Indicadores!$P$4:$P$47,0),MATCH(ReporteIndicadores!E$12,Indicadores!$C$3:$G$3,0)-1),"")=0,"",IFERROR(OFFSET(Indicadores!$C$3,MATCH(ReporteIndicadores!$B14&amp;ReporteIndicadores!$C$8,Indicadores!$P$4:$P$47,0),MATCH(ReporteIndicadores!E$12,Indicadores!$C$3:$G$3,0)-1),""))</f>
        <v/>
      </c>
      <c r="F14" s="122"/>
      <c r="G14" s="123" t="str">
        <f ca="1">IF(IFERROR(OFFSET(Indicadores!$C$3,MATCH(ReporteIndicadores!$B14&amp;ReporteIndicadores!$C$8,Indicadores!$P$4:$P$47,0),MATCH(ReporteIndicadores!G$12,Indicadores!$C$3:$G$3,0)-1),"")=0,"",IFERROR(OFFSET(Indicadores!$C$3,MATCH(ReporteIndicadores!$B14&amp;ReporteIndicadores!$C$8,Indicadores!$P$4:$P$47,0),MATCH(ReporteIndicadores!G$12,Indicadores!$C$3:$G$3,0)-1),""))</f>
        <v/>
      </c>
      <c r="H14" s="46"/>
      <c r="N14" s="40" t="str">
        <f t="shared" ref="N14:N44" ca="1" si="4">+IF($G14=100,$G14,"")</f>
        <v/>
      </c>
      <c r="O14" s="40" t="str">
        <f t="shared" ca="1" si="0"/>
        <v/>
      </c>
      <c r="P14" s="40" t="str">
        <f t="shared" ca="1" si="1"/>
        <v/>
      </c>
      <c r="Q14" s="40" t="str">
        <f t="shared" ca="1" si="2"/>
        <v/>
      </c>
      <c r="R14" s="40" t="str">
        <f t="shared" ca="1" si="3"/>
        <v/>
      </c>
      <c r="AI14" s="40">
        <v>2</v>
      </c>
    </row>
    <row r="15" spans="2:35" ht="20">
      <c r="B15" s="143">
        <v>3</v>
      </c>
      <c r="C15" s="140" t="str">
        <f ca="1">IF(IFERROR(OFFSET(Indicadores!$C$3,MATCH(ReporteIndicadores!$B15&amp;ReporteIndicadores!$C$8,Indicadores!$P$4:$P$47,0),MATCH(ReporteIndicadores!C$12,Indicadores!$C$3:$G$3,0)-1),"")=0,"",IFERROR(OFFSET(Indicadores!$C$3,MATCH(ReporteIndicadores!$B15&amp;ReporteIndicadores!$C$8,Indicadores!$P$4:$P$47,0),MATCH(ReporteIndicadores!C$12,Indicadores!$C$3:$G$3,0)-1),""))</f>
        <v/>
      </c>
      <c r="D15" s="122"/>
      <c r="E15" s="140" t="str">
        <f ca="1">IF(IFERROR(OFFSET(Indicadores!$C$3,MATCH(ReporteIndicadores!$B15&amp;ReporteIndicadores!$C$8,Indicadores!$P$4:$P$47,0),MATCH(ReporteIndicadores!E$12,Indicadores!$C$3:$G$3,0)-1),"")=0,"",IFERROR(OFFSET(Indicadores!$C$3,MATCH(ReporteIndicadores!$B15&amp;ReporteIndicadores!$C$8,Indicadores!$P$4:$P$47,0),MATCH(ReporteIndicadores!E$12,Indicadores!$C$3:$G$3,0)-1),""))</f>
        <v/>
      </c>
      <c r="F15" s="122"/>
      <c r="G15" s="123" t="str">
        <f ca="1">IF(IFERROR(OFFSET(Indicadores!$C$3,MATCH(ReporteIndicadores!$B15&amp;ReporteIndicadores!$C$8,Indicadores!$P$4:$P$47,0),MATCH(ReporteIndicadores!G$12,Indicadores!$C$3:$G$3,0)-1),"")=0,"",IFERROR(OFFSET(Indicadores!$C$3,MATCH(ReporteIndicadores!$B15&amp;ReporteIndicadores!$C$8,Indicadores!$P$4:$P$47,0),MATCH(ReporteIndicadores!G$12,Indicadores!$C$3:$G$3,0)-1),""))</f>
        <v/>
      </c>
      <c r="H15" s="46"/>
      <c r="N15" s="40" t="str">
        <f t="shared" ca="1" si="4"/>
        <v/>
      </c>
      <c r="O15" s="40" t="str">
        <f t="shared" ca="1" si="0"/>
        <v/>
      </c>
      <c r="P15" s="40" t="str">
        <f t="shared" ca="1" si="1"/>
        <v/>
      </c>
      <c r="Q15" s="40" t="str">
        <f t="shared" ca="1" si="2"/>
        <v/>
      </c>
      <c r="R15" s="40" t="str">
        <f t="shared" ca="1" si="3"/>
        <v/>
      </c>
      <c r="AI15" s="40">
        <v>3</v>
      </c>
    </row>
    <row r="16" spans="2:35" ht="20">
      <c r="B16" s="143">
        <v>4</v>
      </c>
      <c r="C16" s="140" t="str">
        <f ca="1">IF(IFERROR(OFFSET(Indicadores!$C$3,MATCH(ReporteIndicadores!$B16&amp;ReporteIndicadores!$C$8,Indicadores!$P$4:$P$47,0),MATCH(ReporteIndicadores!C$12,Indicadores!$C$3:$G$3,0)-1),"")=0,"",IFERROR(OFFSET(Indicadores!$C$3,MATCH(ReporteIndicadores!$B16&amp;ReporteIndicadores!$C$8,Indicadores!$P$4:$P$47,0),MATCH(ReporteIndicadores!C$12,Indicadores!$C$3:$G$3,0)-1),""))</f>
        <v/>
      </c>
      <c r="D16" s="122"/>
      <c r="E16" s="140" t="str">
        <f ca="1">IF(IFERROR(OFFSET(Indicadores!$C$3,MATCH(ReporteIndicadores!$B16&amp;ReporteIndicadores!$C$8,Indicadores!$P$4:$P$47,0),MATCH(ReporteIndicadores!E$12,Indicadores!$C$3:$G$3,0)-1),"")=0,"",IFERROR(OFFSET(Indicadores!$C$3,MATCH(ReporteIndicadores!$B16&amp;ReporteIndicadores!$C$8,Indicadores!$P$4:$P$47,0),MATCH(ReporteIndicadores!E$12,Indicadores!$C$3:$G$3,0)-1),""))</f>
        <v/>
      </c>
      <c r="F16" s="122"/>
      <c r="G16" s="123" t="str">
        <f ca="1">IF(IFERROR(OFFSET(Indicadores!$C$3,MATCH(ReporteIndicadores!$B16&amp;ReporteIndicadores!$C$8,Indicadores!$P$4:$P$47,0),MATCH(ReporteIndicadores!G$12,Indicadores!$C$3:$G$3,0)-1),"")=0,"",IFERROR(OFFSET(Indicadores!$C$3,MATCH(ReporteIndicadores!$B16&amp;ReporteIndicadores!$C$8,Indicadores!$P$4:$P$47,0),MATCH(ReporteIndicadores!G$12,Indicadores!$C$3:$G$3,0)-1),""))</f>
        <v/>
      </c>
      <c r="H16" s="46"/>
      <c r="N16" s="40" t="str">
        <f t="shared" ca="1" si="4"/>
        <v/>
      </c>
      <c r="O16" s="40" t="str">
        <f t="shared" ca="1" si="0"/>
        <v/>
      </c>
      <c r="P16" s="40" t="str">
        <f t="shared" ca="1" si="1"/>
        <v/>
      </c>
      <c r="Q16" s="40" t="str">
        <f t="shared" ca="1" si="2"/>
        <v/>
      </c>
      <c r="R16" s="40" t="str">
        <f t="shared" ca="1" si="3"/>
        <v/>
      </c>
      <c r="AI16" s="40">
        <v>4</v>
      </c>
    </row>
    <row r="17" spans="2:35" ht="20">
      <c r="B17" s="143">
        <v>5</v>
      </c>
      <c r="C17" s="140" t="str">
        <f ca="1">IF(IFERROR(OFFSET(Indicadores!$C$3,MATCH(ReporteIndicadores!$B17&amp;ReporteIndicadores!$C$8,Indicadores!$P$4:$P$47,0),MATCH(ReporteIndicadores!C$12,Indicadores!$C$3:$G$3,0)-1),"")=0,"",IFERROR(OFFSET(Indicadores!$C$3,MATCH(ReporteIndicadores!$B17&amp;ReporteIndicadores!$C$8,Indicadores!$P$4:$P$47,0),MATCH(ReporteIndicadores!C$12,Indicadores!$C$3:$G$3,0)-1),""))</f>
        <v/>
      </c>
      <c r="D17" s="122"/>
      <c r="E17" s="140" t="str">
        <f ca="1">IF(IFERROR(OFFSET(Indicadores!$C$3,MATCH(ReporteIndicadores!$B17&amp;ReporteIndicadores!$C$8,Indicadores!$P$4:$P$47,0),MATCH(ReporteIndicadores!E$12,Indicadores!$C$3:$G$3,0)-1),"")=0,"",IFERROR(OFFSET(Indicadores!$C$3,MATCH(ReporteIndicadores!$B17&amp;ReporteIndicadores!$C$8,Indicadores!$P$4:$P$47,0),MATCH(ReporteIndicadores!E$12,Indicadores!$C$3:$G$3,0)-1),""))</f>
        <v/>
      </c>
      <c r="F17" s="122"/>
      <c r="G17" s="123" t="str">
        <f ca="1">IF(IFERROR(OFFSET(Indicadores!$C$3,MATCH(ReporteIndicadores!$B17&amp;ReporteIndicadores!$C$8,Indicadores!$P$4:$P$47,0),MATCH(ReporteIndicadores!G$12,Indicadores!$C$3:$G$3,0)-1),"")=0,"",IFERROR(OFFSET(Indicadores!$C$3,MATCH(ReporteIndicadores!$B17&amp;ReporteIndicadores!$C$8,Indicadores!$P$4:$P$47,0),MATCH(ReporteIndicadores!G$12,Indicadores!$C$3:$G$3,0)-1),""))</f>
        <v/>
      </c>
      <c r="H17" s="46"/>
      <c r="N17" s="40" t="str">
        <f t="shared" ca="1" si="4"/>
        <v/>
      </c>
      <c r="O17" s="40" t="str">
        <f t="shared" ca="1" si="0"/>
        <v/>
      </c>
      <c r="P17" s="40" t="str">
        <f t="shared" ca="1" si="1"/>
        <v/>
      </c>
      <c r="Q17" s="40" t="str">
        <f t="shared" ca="1" si="2"/>
        <v/>
      </c>
      <c r="R17" s="40" t="str">
        <f t="shared" ca="1" si="3"/>
        <v/>
      </c>
      <c r="AI17" s="40">
        <v>5</v>
      </c>
    </row>
    <row r="18" spans="2:35" ht="20">
      <c r="B18" s="143">
        <v>6</v>
      </c>
      <c r="C18" s="140" t="str">
        <f ca="1">IF(IFERROR(OFFSET(Indicadores!$C$3,MATCH(ReporteIndicadores!$B18&amp;ReporteIndicadores!$C$8,Indicadores!$P$4:$P$47,0),MATCH(ReporteIndicadores!C$12,Indicadores!$C$3:$G$3,0)-1),"")=0,"",IFERROR(OFFSET(Indicadores!$C$3,MATCH(ReporteIndicadores!$B18&amp;ReporteIndicadores!$C$8,Indicadores!$P$4:$P$47,0),MATCH(ReporteIndicadores!C$12,Indicadores!$C$3:$G$3,0)-1),""))</f>
        <v/>
      </c>
      <c r="D18" s="122"/>
      <c r="E18" s="140" t="str">
        <f ca="1">IF(IFERROR(OFFSET(Indicadores!$C$3,MATCH(ReporteIndicadores!$B18&amp;ReporteIndicadores!$C$8,Indicadores!$P$4:$P$47,0),MATCH(ReporteIndicadores!E$12,Indicadores!$C$3:$G$3,0)-1),"")=0,"",IFERROR(OFFSET(Indicadores!$C$3,MATCH(ReporteIndicadores!$B18&amp;ReporteIndicadores!$C$8,Indicadores!$P$4:$P$47,0),MATCH(ReporteIndicadores!E$12,Indicadores!$C$3:$G$3,0)-1),""))</f>
        <v/>
      </c>
      <c r="F18" s="122"/>
      <c r="G18" s="123" t="str">
        <f ca="1">IF(IFERROR(OFFSET(Indicadores!$C$3,MATCH(ReporteIndicadores!$B18&amp;ReporteIndicadores!$C$8,Indicadores!$P$4:$P$47,0),MATCH(ReporteIndicadores!G$12,Indicadores!$C$3:$G$3,0)-1),"")=0,"",IFERROR(OFFSET(Indicadores!$C$3,MATCH(ReporteIndicadores!$B18&amp;ReporteIndicadores!$C$8,Indicadores!$P$4:$P$47,0),MATCH(ReporteIndicadores!G$12,Indicadores!$C$3:$G$3,0)-1),""))</f>
        <v/>
      </c>
      <c r="H18" s="46"/>
      <c r="N18" s="40" t="str">
        <f t="shared" ca="1" si="4"/>
        <v/>
      </c>
      <c r="O18" s="40" t="str">
        <f t="shared" ca="1" si="0"/>
        <v/>
      </c>
      <c r="P18" s="40" t="str">
        <f t="shared" ca="1" si="1"/>
        <v/>
      </c>
      <c r="Q18" s="40" t="str">
        <f t="shared" ca="1" si="2"/>
        <v/>
      </c>
      <c r="R18" s="40" t="str">
        <f t="shared" ca="1" si="3"/>
        <v/>
      </c>
      <c r="AI18" s="40">
        <v>6</v>
      </c>
    </row>
    <row r="19" spans="2:35" ht="20">
      <c r="B19" s="143">
        <v>7</v>
      </c>
      <c r="C19" s="140" t="str">
        <f ca="1">IF(IFERROR(OFFSET(Indicadores!$C$3,MATCH(ReporteIndicadores!$B19&amp;ReporteIndicadores!$C$8,Indicadores!$P$4:$P$47,0),MATCH(ReporteIndicadores!C$12,Indicadores!$C$3:$G$3,0)-1),"")=0,"",IFERROR(OFFSET(Indicadores!$C$3,MATCH(ReporteIndicadores!$B19&amp;ReporteIndicadores!$C$8,Indicadores!$P$4:$P$47,0),MATCH(ReporteIndicadores!C$12,Indicadores!$C$3:$G$3,0)-1),""))</f>
        <v/>
      </c>
      <c r="D19" s="122"/>
      <c r="E19" s="140" t="str">
        <f ca="1">IF(IFERROR(OFFSET(Indicadores!$C$3,MATCH(ReporteIndicadores!$B19&amp;ReporteIndicadores!$C$8,Indicadores!$P$4:$P$47,0),MATCH(ReporteIndicadores!E$12,Indicadores!$C$3:$G$3,0)-1),"")=0,"",IFERROR(OFFSET(Indicadores!$C$3,MATCH(ReporteIndicadores!$B19&amp;ReporteIndicadores!$C$8,Indicadores!$P$4:$P$47,0),MATCH(ReporteIndicadores!E$12,Indicadores!$C$3:$G$3,0)-1),""))</f>
        <v/>
      </c>
      <c r="F19" s="122"/>
      <c r="G19" s="123" t="str">
        <f ca="1">IF(IFERROR(OFFSET(Indicadores!$C$3,MATCH(ReporteIndicadores!$B19&amp;ReporteIndicadores!$C$8,Indicadores!$P$4:$P$47,0),MATCH(ReporteIndicadores!G$12,Indicadores!$C$3:$G$3,0)-1),"")=0,"",IFERROR(OFFSET(Indicadores!$C$3,MATCH(ReporteIndicadores!$B19&amp;ReporteIndicadores!$C$8,Indicadores!$P$4:$P$47,0),MATCH(ReporteIndicadores!G$12,Indicadores!$C$3:$G$3,0)-1),""))</f>
        <v/>
      </c>
      <c r="H19" s="46"/>
      <c r="N19" s="40" t="str">
        <f t="shared" ca="1" si="4"/>
        <v/>
      </c>
      <c r="O19" s="40" t="str">
        <f t="shared" ca="1" si="0"/>
        <v/>
      </c>
      <c r="P19" s="40" t="str">
        <f t="shared" ca="1" si="1"/>
        <v/>
      </c>
      <c r="Q19" s="40" t="str">
        <f t="shared" ca="1" si="2"/>
        <v/>
      </c>
      <c r="R19" s="40" t="str">
        <f t="shared" ca="1" si="3"/>
        <v/>
      </c>
      <c r="AI19" s="40">
        <v>7</v>
      </c>
    </row>
    <row r="20" spans="2:35" ht="20">
      <c r="B20" s="143">
        <v>8</v>
      </c>
      <c r="C20" s="140" t="str">
        <f ca="1">IF(IFERROR(OFFSET(Indicadores!$C$3,MATCH(ReporteIndicadores!$B20&amp;ReporteIndicadores!$C$8,Indicadores!$P$4:$P$47,0),MATCH(ReporteIndicadores!C$12,Indicadores!$C$3:$G$3,0)-1),"")=0,"",IFERROR(OFFSET(Indicadores!$C$3,MATCH(ReporteIndicadores!$B20&amp;ReporteIndicadores!$C$8,Indicadores!$P$4:$P$47,0),MATCH(ReporteIndicadores!C$12,Indicadores!$C$3:$G$3,0)-1),""))</f>
        <v/>
      </c>
      <c r="D20" s="122"/>
      <c r="E20" s="140" t="str">
        <f ca="1">IF(IFERROR(OFFSET(Indicadores!$C$3,MATCH(ReporteIndicadores!$B20&amp;ReporteIndicadores!$C$8,Indicadores!$P$4:$P$47,0),MATCH(ReporteIndicadores!E$12,Indicadores!$C$3:$G$3,0)-1),"")=0,"",IFERROR(OFFSET(Indicadores!$C$3,MATCH(ReporteIndicadores!$B20&amp;ReporteIndicadores!$C$8,Indicadores!$P$4:$P$47,0),MATCH(ReporteIndicadores!E$12,Indicadores!$C$3:$G$3,0)-1),""))</f>
        <v/>
      </c>
      <c r="F20" s="122"/>
      <c r="G20" s="123" t="str">
        <f ca="1">IF(IFERROR(OFFSET(Indicadores!$C$3,MATCH(ReporteIndicadores!$B20&amp;ReporteIndicadores!$C$8,Indicadores!$P$4:$P$47,0),MATCH(ReporteIndicadores!G$12,Indicadores!$C$3:$G$3,0)-1),"")=0,"",IFERROR(OFFSET(Indicadores!$C$3,MATCH(ReporteIndicadores!$B20&amp;ReporteIndicadores!$C$8,Indicadores!$P$4:$P$47,0),MATCH(ReporteIndicadores!G$12,Indicadores!$C$3:$G$3,0)-1),""))</f>
        <v/>
      </c>
      <c r="H20" s="46"/>
      <c r="N20" s="40" t="str">
        <f t="shared" ca="1" si="4"/>
        <v/>
      </c>
      <c r="O20" s="40" t="str">
        <f t="shared" ca="1" si="0"/>
        <v/>
      </c>
      <c r="P20" s="40" t="str">
        <f t="shared" ca="1" si="1"/>
        <v/>
      </c>
      <c r="Q20" s="40" t="str">
        <f t="shared" ca="1" si="2"/>
        <v/>
      </c>
      <c r="R20" s="40" t="str">
        <f t="shared" ca="1" si="3"/>
        <v/>
      </c>
      <c r="AI20" s="40">
        <v>8</v>
      </c>
    </row>
    <row r="21" spans="2:35" ht="20">
      <c r="B21" s="143">
        <v>9</v>
      </c>
      <c r="C21" s="140" t="str">
        <f ca="1">IF(IFERROR(OFFSET(Indicadores!$C$3,MATCH(ReporteIndicadores!$B21&amp;ReporteIndicadores!$C$8,Indicadores!$P$4:$P$47,0),MATCH(ReporteIndicadores!C$12,Indicadores!$C$3:$G$3,0)-1),"")=0,"",IFERROR(OFFSET(Indicadores!$C$3,MATCH(ReporteIndicadores!$B21&amp;ReporteIndicadores!$C$8,Indicadores!$P$4:$P$47,0),MATCH(ReporteIndicadores!C$12,Indicadores!$C$3:$G$3,0)-1),""))</f>
        <v/>
      </c>
      <c r="D21" s="122"/>
      <c r="E21" s="140" t="str">
        <f ca="1">IF(IFERROR(OFFSET(Indicadores!$C$3,MATCH(ReporteIndicadores!$B21&amp;ReporteIndicadores!$C$8,Indicadores!$P$4:$P$47,0),MATCH(ReporteIndicadores!E$12,Indicadores!$C$3:$G$3,0)-1),"")=0,"",IFERROR(OFFSET(Indicadores!$C$3,MATCH(ReporteIndicadores!$B21&amp;ReporteIndicadores!$C$8,Indicadores!$P$4:$P$47,0),MATCH(ReporteIndicadores!E$12,Indicadores!$C$3:$G$3,0)-1),""))</f>
        <v/>
      </c>
      <c r="F21" s="122"/>
      <c r="G21" s="123" t="str">
        <f ca="1">IF(IFERROR(OFFSET(Indicadores!$C$3,MATCH(ReporteIndicadores!$B21&amp;ReporteIndicadores!$C$8,Indicadores!$P$4:$P$47,0),MATCH(ReporteIndicadores!G$12,Indicadores!$C$3:$G$3,0)-1),"")=0,"",IFERROR(OFFSET(Indicadores!$C$3,MATCH(ReporteIndicadores!$B21&amp;ReporteIndicadores!$C$8,Indicadores!$P$4:$P$47,0),MATCH(ReporteIndicadores!G$12,Indicadores!$C$3:$G$3,0)-1),""))</f>
        <v/>
      </c>
      <c r="H21" s="46"/>
      <c r="N21" s="40" t="str">
        <f t="shared" ca="1" si="4"/>
        <v/>
      </c>
      <c r="O21" s="40" t="str">
        <f t="shared" ca="1" si="0"/>
        <v/>
      </c>
      <c r="P21" s="40" t="str">
        <f t="shared" ca="1" si="1"/>
        <v/>
      </c>
      <c r="Q21" s="40" t="str">
        <f t="shared" ca="1" si="2"/>
        <v/>
      </c>
      <c r="R21" s="40" t="str">
        <f t="shared" ca="1" si="3"/>
        <v/>
      </c>
      <c r="AI21" s="40">
        <v>9</v>
      </c>
    </row>
    <row r="22" spans="2:35" ht="20">
      <c r="B22" s="143">
        <v>10</v>
      </c>
      <c r="C22" s="140" t="str">
        <f ca="1">IF(IFERROR(OFFSET(Indicadores!$C$3,MATCH(ReporteIndicadores!$B22&amp;ReporteIndicadores!$C$8,Indicadores!$P$4:$P$47,0),MATCH(ReporteIndicadores!C$12,Indicadores!$C$3:$G$3,0)-1),"")=0,"",IFERROR(OFFSET(Indicadores!$C$3,MATCH(ReporteIndicadores!$B22&amp;ReporteIndicadores!$C$8,Indicadores!$P$4:$P$47,0),MATCH(ReporteIndicadores!C$12,Indicadores!$C$3:$G$3,0)-1),""))</f>
        <v/>
      </c>
      <c r="D22" s="122"/>
      <c r="E22" s="140" t="str">
        <f ca="1">IF(IFERROR(OFFSET(Indicadores!$C$3,MATCH(ReporteIndicadores!$B22&amp;ReporteIndicadores!$C$8,Indicadores!$P$4:$P$47,0),MATCH(ReporteIndicadores!E$12,Indicadores!$C$3:$G$3,0)-1),"")=0,"",IFERROR(OFFSET(Indicadores!$C$3,MATCH(ReporteIndicadores!$B22&amp;ReporteIndicadores!$C$8,Indicadores!$P$4:$P$47,0),MATCH(ReporteIndicadores!E$12,Indicadores!$C$3:$G$3,0)-1),""))</f>
        <v/>
      </c>
      <c r="F22" s="122"/>
      <c r="G22" s="123" t="str">
        <f ca="1">IF(IFERROR(OFFSET(Indicadores!$C$3,MATCH(ReporteIndicadores!$B22&amp;ReporteIndicadores!$C$8,Indicadores!$P$4:$P$47,0),MATCH(ReporteIndicadores!G$12,Indicadores!$C$3:$G$3,0)-1),"")=0,"",IFERROR(OFFSET(Indicadores!$C$3,MATCH(ReporteIndicadores!$B22&amp;ReporteIndicadores!$C$8,Indicadores!$P$4:$P$47,0),MATCH(ReporteIndicadores!G$12,Indicadores!$C$3:$G$3,0)-1),""))</f>
        <v/>
      </c>
      <c r="H22" s="46"/>
      <c r="N22" s="40" t="str">
        <f t="shared" ca="1" si="4"/>
        <v/>
      </c>
      <c r="O22" s="40" t="str">
        <f t="shared" ca="1" si="0"/>
        <v/>
      </c>
      <c r="P22" s="40" t="str">
        <f t="shared" ca="1" si="1"/>
        <v/>
      </c>
      <c r="Q22" s="40" t="str">
        <f t="shared" ca="1" si="2"/>
        <v/>
      </c>
      <c r="R22" s="40" t="str">
        <f t="shared" ca="1" si="3"/>
        <v/>
      </c>
      <c r="AI22" s="40">
        <v>10</v>
      </c>
    </row>
    <row r="23" spans="2:35" ht="20">
      <c r="B23" s="143">
        <v>11</v>
      </c>
      <c r="C23" s="140" t="str">
        <f ca="1">IF(IFERROR(OFFSET(Indicadores!$C$3,MATCH(ReporteIndicadores!$B23&amp;ReporteIndicadores!$C$8,Indicadores!$P$4:$P$47,0),MATCH(ReporteIndicadores!C$12,Indicadores!$C$3:$G$3,0)-1),"")=0,"",IFERROR(OFFSET(Indicadores!$C$3,MATCH(ReporteIndicadores!$B23&amp;ReporteIndicadores!$C$8,Indicadores!$P$4:$P$47,0),MATCH(ReporteIndicadores!C$12,Indicadores!$C$3:$G$3,0)-1),""))</f>
        <v/>
      </c>
      <c r="D23" s="122"/>
      <c r="E23" s="140" t="str">
        <f ca="1">IF(IFERROR(OFFSET(Indicadores!$C$3,MATCH(ReporteIndicadores!$B23&amp;ReporteIndicadores!$C$8,Indicadores!$P$4:$P$47,0),MATCH(ReporteIndicadores!E$12,Indicadores!$C$3:$G$3,0)-1),"")=0,"",IFERROR(OFFSET(Indicadores!$C$3,MATCH(ReporteIndicadores!$B23&amp;ReporteIndicadores!$C$8,Indicadores!$P$4:$P$47,0),MATCH(ReporteIndicadores!E$12,Indicadores!$C$3:$G$3,0)-1),""))</f>
        <v/>
      </c>
      <c r="F23" s="122"/>
      <c r="G23" s="123" t="str">
        <f ca="1">IF(IFERROR(OFFSET(Indicadores!$C$3,MATCH(ReporteIndicadores!$B23&amp;ReporteIndicadores!$C$8,Indicadores!$P$4:$P$47,0),MATCH(ReporteIndicadores!G$12,Indicadores!$C$3:$G$3,0)-1),"")=0,"",IFERROR(OFFSET(Indicadores!$C$3,MATCH(ReporteIndicadores!$B23&amp;ReporteIndicadores!$C$8,Indicadores!$P$4:$P$47,0),MATCH(ReporteIndicadores!G$12,Indicadores!$C$3:$G$3,0)-1),""))</f>
        <v/>
      </c>
      <c r="H23" s="46"/>
      <c r="N23" s="40" t="str">
        <f t="shared" ca="1" si="4"/>
        <v/>
      </c>
      <c r="O23" s="40" t="str">
        <f t="shared" ca="1" si="0"/>
        <v/>
      </c>
      <c r="P23" s="40" t="str">
        <f t="shared" ca="1" si="1"/>
        <v/>
      </c>
      <c r="Q23" s="40" t="str">
        <f t="shared" ca="1" si="2"/>
        <v/>
      </c>
      <c r="R23" s="40" t="str">
        <f t="shared" ca="1" si="3"/>
        <v/>
      </c>
      <c r="AI23" s="40">
        <v>11</v>
      </c>
    </row>
    <row r="24" spans="2:35" ht="20">
      <c r="B24" s="143">
        <v>12</v>
      </c>
      <c r="C24" s="140" t="str">
        <f ca="1">IF(IFERROR(OFFSET(Indicadores!$C$3,MATCH(ReporteIndicadores!$B24&amp;ReporteIndicadores!$C$8,Indicadores!$P$4:$P$47,0),MATCH(ReporteIndicadores!C$12,Indicadores!$C$3:$G$3,0)-1),"")=0,"",IFERROR(OFFSET(Indicadores!$C$3,MATCH(ReporteIndicadores!$B24&amp;ReporteIndicadores!$C$8,Indicadores!$P$4:$P$47,0),MATCH(ReporteIndicadores!C$12,Indicadores!$C$3:$G$3,0)-1),""))</f>
        <v/>
      </c>
      <c r="D24" s="122"/>
      <c r="E24" s="140" t="str">
        <f ca="1">IF(IFERROR(OFFSET(Indicadores!$C$3,MATCH(ReporteIndicadores!$B24&amp;ReporteIndicadores!$C$8,Indicadores!$P$4:$P$47,0),MATCH(ReporteIndicadores!E$12,Indicadores!$C$3:$G$3,0)-1),"")=0,"",IFERROR(OFFSET(Indicadores!$C$3,MATCH(ReporteIndicadores!$B24&amp;ReporteIndicadores!$C$8,Indicadores!$P$4:$P$47,0),MATCH(ReporteIndicadores!E$12,Indicadores!$C$3:$G$3,0)-1),""))</f>
        <v/>
      </c>
      <c r="F24" s="122"/>
      <c r="G24" s="123" t="str">
        <f ca="1">IF(IFERROR(OFFSET(Indicadores!$C$3,MATCH(ReporteIndicadores!$B24&amp;ReporteIndicadores!$C$8,Indicadores!$P$4:$P$47,0),MATCH(ReporteIndicadores!G$12,Indicadores!$C$3:$G$3,0)-1),"")=0,"",IFERROR(OFFSET(Indicadores!$C$3,MATCH(ReporteIndicadores!$B24&amp;ReporteIndicadores!$C$8,Indicadores!$P$4:$P$47,0),MATCH(ReporteIndicadores!G$12,Indicadores!$C$3:$G$3,0)-1),""))</f>
        <v/>
      </c>
      <c r="H24" s="46"/>
      <c r="N24" s="40" t="str">
        <f t="shared" ca="1" si="4"/>
        <v/>
      </c>
      <c r="O24" s="40" t="str">
        <f t="shared" ca="1" si="0"/>
        <v/>
      </c>
      <c r="P24" s="40" t="str">
        <f t="shared" ca="1" si="1"/>
        <v/>
      </c>
      <c r="Q24" s="40" t="str">
        <f t="shared" ca="1" si="2"/>
        <v/>
      </c>
      <c r="R24" s="40" t="str">
        <f t="shared" ca="1" si="3"/>
        <v/>
      </c>
      <c r="AI24" s="40">
        <v>12</v>
      </c>
    </row>
    <row r="25" spans="2:35" ht="20">
      <c r="B25" s="143">
        <v>13</v>
      </c>
      <c r="C25" s="140" t="str">
        <f ca="1">IF(IFERROR(OFFSET(Indicadores!$C$3,MATCH(ReporteIndicadores!$B25&amp;ReporteIndicadores!$C$8,Indicadores!$P$4:$P$47,0),MATCH(ReporteIndicadores!C$12,Indicadores!$C$3:$G$3,0)-1),"")=0,"",IFERROR(OFFSET(Indicadores!$C$3,MATCH(ReporteIndicadores!$B25&amp;ReporteIndicadores!$C$8,Indicadores!$P$4:$P$47,0),MATCH(ReporteIndicadores!C$12,Indicadores!$C$3:$G$3,0)-1),""))</f>
        <v/>
      </c>
      <c r="D25" s="122"/>
      <c r="E25" s="140" t="str">
        <f ca="1">IF(IFERROR(OFFSET(Indicadores!$C$3,MATCH(ReporteIndicadores!$B25&amp;ReporteIndicadores!$C$8,Indicadores!$P$4:$P$47,0),MATCH(ReporteIndicadores!E$12,Indicadores!$C$3:$G$3,0)-1),"")=0,"",IFERROR(OFFSET(Indicadores!$C$3,MATCH(ReporteIndicadores!$B25&amp;ReporteIndicadores!$C$8,Indicadores!$P$4:$P$47,0),MATCH(ReporteIndicadores!E$12,Indicadores!$C$3:$G$3,0)-1),""))</f>
        <v/>
      </c>
      <c r="F25" s="122"/>
      <c r="G25" s="123" t="str">
        <f ca="1">IF(IFERROR(OFFSET(Indicadores!$C$3,MATCH(ReporteIndicadores!$B25&amp;ReporteIndicadores!$C$8,Indicadores!$P$4:$P$47,0),MATCH(ReporteIndicadores!G$12,Indicadores!$C$3:$G$3,0)-1),"")=0,"",IFERROR(OFFSET(Indicadores!$C$3,MATCH(ReporteIndicadores!$B25&amp;ReporteIndicadores!$C$8,Indicadores!$P$4:$P$47,0),MATCH(ReporteIndicadores!G$12,Indicadores!$C$3:$G$3,0)-1),""))</f>
        <v/>
      </c>
      <c r="H25" s="46"/>
      <c r="N25" s="40" t="str">
        <f t="shared" ca="1" si="4"/>
        <v/>
      </c>
      <c r="O25" s="40" t="str">
        <f t="shared" ca="1" si="0"/>
        <v/>
      </c>
      <c r="P25" s="40" t="str">
        <f t="shared" ca="1" si="1"/>
        <v/>
      </c>
      <c r="Q25" s="40" t="str">
        <f t="shared" ca="1" si="2"/>
        <v/>
      </c>
      <c r="R25" s="40" t="str">
        <f t="shared" ca="1" si="3"/>
        <v/>
      </c>
      <c r="AI25" s="40">
        <v>13</v>
      </c>
    </row>
    <row r="26" spans="2:35" ht="20">
      <c r="B26" s="143">
        <v>14</v>
      </c>
      <c r="C26" s="140" t="str">
        <f ca="1">IF(IFERROR(OFFSET(Indicadores!$C$3,MATCH(ReporteIndicadores!$B26&amp;ReporteIndicadores!$C$8,Indicadores!$P$4:$P$47,0),MATCH(ReporteIndicadores!C$12,Indicadores!$C$3:$G$3,0)-1),"")=0,"",IFERROR(OFFSET(Indicadores!$C$3,MATCH(ReporteIndicadores!$B26&amp;ReporteIndicadores!$C$8,Indicadores!$P$4:$P$47,0),MATCH(ReporteIndicadores!C$12,Indicadores!$C$3:$G$3,0)-1),""))</f>
        <v/>
      </c>
      <c r="D26" s="122"/>
      <c r="E26" s="140" t="str">
        <f ca="1">IF(IFERROR(OFFSET(Indicadores!$C$3,MATCH(ReporteIndicadores!$B26&amp;ReporteIndicadores!$C$8,Indicadores!$P$4:$P$47,0),MATCH(ReporteIndicadores!E$12,Indicadores!$C$3:$G$3,0)-1),"")=0,"",IFERROR(OFFSET(Indicadores!$C$3,MATCH(ReporteIndicadores!$B26&amp;ReporteIndicadores!$C$8,Indicadores!$P$4:$P$47,0),MATCH(ReporteIndicadores!E$12,Indicadores!$C$3:$G$3,0)-1),""))</f>
        <v/>
      </c>
      <c r="F26" s="122"/>
      <c r="G26" s="123" t="str">
        <f ca="1">IF(IFERROR(OFFSET(Indicadores!$C$3,MATCH(ReporteIndicadores!$B26&amp;ReporteIndicadores!$C$8,Indicadores!$P$4:$P$47,0),MATCH(ReporteIndicadores!G$12,Indicadores!$C$3:$G$3,0)-1),"")=0,"",IFERROR(OFFSET(Indicadores!$C$3,MATCH(ReporteIndicadores!$B26&amp;ReporteIndicadores!$C$8,Indicadores!$P$4:$P$47,0),MATCH(ReporteIndicadores!G$12,Indicadores!$C$3:$G$3,0)-1),""))</f>
        <v/>
      </c>
      <c r="H26" s="46"/>
      <c r="N26" s="40" t="str">
        <f t="shared" ca="1" si="4"/>
        <v/>
      </c>
      <c r="O26" s="40" t="str">
        <f t="shared" ca="1" si="0"/>
        <v/>
      </c>
      <c r="P26" s="40" t="str">
        <f t="shared" ca="1" si="1"/>
        <v/>
      </c>
      <c r="Q26" s="40" t="str">
        <f t="shared" ca="1" si="2"/>
        <v/>
      </c>
      <c r="R26" s="40" t="str">
        <f t="shared" ca="1" si="3"/>
        <v/>
      </c>
      <c r="AI26" s="40">
        <v>14</v>
      </c>
    </row>
    <row r="27" spans="2:35" ht="20">
      <c r="B27" s="143">
        <v>15</v>
      </c>
      <c r="C27" s="140" t="str">
        <f ca="1">IF(IFERROR(OFFSET(Indicadores!$C$3,MATCH(ReporteIndicadores!$B27&amp;ReporteIndicadores!$C$8,Indicadores!$P$4:$P$47,0),MATCH(ReporteIndicadores!C$12,Indicadores!$C$3:$G$3,0)-1),"")=0,"",IFERROR(OFFSET(Indicadores!$C$3,MATCH(ReporteIndicadores!$B27&amp;ReporteIndicadores!$C$8,Indicadores!$P$4:$P$47,0),MATCH(ReporteIndicadores!C$12,Indicadores!$C$3:$G$3,0)-1),""))</f>
        <v/>
      </c>
      <c r="D27" s="122"/>
      <c r="E27" s="140" t="str">
        <f ca="1">IF(IFERROR(OFFSET(Indicadores!$C$3,MATCH(ReporteIndicadores!$B27&amp;ReporteIndicadores!$C$8,Indicadores!$P$4:$P$47,0),MATCH(ReporteIndicadores!E$12,Indicadores!$C$3:$G$3,0)-1),"")=0,"",IFERROR(OFFSET(Indicadores!$C$3,MATCH(ReporteIndicadores!$B27&amp;ReporteIndicadores!$C$8,Indicadores!$P$4:$P$47,0),MATCH(ReporteIndicadores!E$12,Indicadores!$C$3:$G$3,0)-1),""))</f>
        <v/>
      </c>
      <c r="F27" s="122"/>
      <c r="G27" s="123" t="str">
        <f ca="1">IF(IFERROR(OFFSET(Indicadores!$C$3,MATCH(ReporteIndicadores!$B27&amp;ReporteIndicadores!$C$8,Indicadores!$P$4:$P$47,0),MATCH(ReporteIndicadores!G$12,Indicadores!$C$3:$G$3,0)-1),"")=0,"",IFERROR(OFFSET(Indicadores!$C$3,MATCH(ReporteIndicadores!$B27&amp;ReporteIndicadores!$C$8,Indicadores!$P$4:$P$47,0),MATCH(ReporteIndicadores!G$12,Indicadores!$C$3:$G$3,0)-1),""))</f>
        <v/>
      </c>
      <c r="H27" s="46"/>
      <c r="N27" s="40" t="str">
        <f t="shared" ca="1" si="4"/>
        <v/>
      </c>
      <c r="O27" s="40" t="str">
        <f t="shared" ca="1" si="0"/>
        <v/>
      </c>
      <c r="P27" s="40" t="str">
        <f t="shared" ca="1" si="1"/>
        <v/>
      </c>
      <c r="Q27" s="40" t="str">
        <f t="shared" ca="1" si="2"/>
        <v/>
      </c>
      <c r="R27" s="40" t="str">
        <f t="shared" ca="1" si="3"/>
        <v/>
      </c>
      <c r="AI27" s="40">
        <v>15</v>
      </c>
    </row>
    <row r="28" spans="2:35" ht="20">
      <c r="B28" s="143">
        <v>16</v>
      </c>
      <c r="C28" s="140" t="str">
        <f ca="1">IF(IFERROR(OFFSET(Indicadores!$C$3,MATCH(ReporteIndicadores!$B28&amp;ReporteIndicadores!$C$8,Indicadores!$P$4:$P$47,0),MATCH(ReporteIndicadores!C$12,Indicadores!$C$3:$G$3,0)-1),"")=0,"",IFERROR(OFFSET(Indicadores!$C$3,MATCH(ReporteIndicadores!$B28&amp;ReporteIndicadores!$C$8,Indicadores!$P$4:$P$47,0),MATCH(ReporteIndicadores!C$12,Indicadores!$C$3:$G$3,0)-1),""))</f>
        <v/>
      </c>
      <c r="D28" s="122"/>
      <c r="E28" s="140" t="str">
        <f ca="1">IF(IFERROR(OFFSET(Indicadores!$C$3,MATCH(ReporteIndicadores!$B28&amp;ReporteIndicadores!$C$8,Indicadores!$P$4:$P$47,0),MATCH(ReporteIndicadores!E$12,Indicadores!$C$3:$G$3,0)-1),"")=0,"",IFERROR(OFFSET(Indicadores!$C$3,MATCH(ReporteIndicadores!$B28&amp;ReporteIndicadores!$C$8,Indicadores!$P$4:$P$47,0),MATCH(ReporteIndicadores!E$12,Indicadores!$C$3:$G$3,0)-1),""))</f>
        <v/>
      </c>
      <c r="F28" s="122"/>
      <c r="G28" s="123" t="str">
        <f ca="1">IF(IFERROR(OFFSET(Indicadores!$C$3,MATCH(ReporteIndicadores!$B28&amp;ReporteIndicadores!$C$8,Indicadores!$P$4:$P$47,0),MATCH(ReporteIndicadores!G$12,Indicadores!$C$3:$G$3,0)-1),"")=0,"",IFERROR(OFFSET(Indicadores!$C$3,MATCH(ReporteIndicadores!$B28&amp;ReporteIndicadores!$C$8,Indicadores!$P$4:$P$47,0),MATCH(ReporteIndicadores!G$12,Indicadores!$C$3:$G$3,0)-1),""))</f>
        <v/>
      </c>
      <c r="H28" s="46"/>
      <c r="N28" s="40" t="str">
        <f t="shared" ca="1" si="4"/>
        <v/>
      </c>
      <c r="O28" s="40" t="str">
        <f t="shared" ca="1" si="0"/>
        <v/>
      </c>
      <c r="P28" s="40" t="str">
        <f t="shared" ca="1" si="1"/>
        <v/>
      </c>
      <c r="Q28" s="40" t="str">
        <f t="shared" ca="1" si="2"/>
        <v/>
      </c>
      <c r="R28" s="40" t="str">
        <f t="shared" ca="1" si="3"/>
        <v/>
      </c>
      <c r="AI28" s="40">
        <v>16</v>
      </c>
    </row>
    <row r="29" spans="2:35" ht="20">
      <c r="B29" s="143">
        <v>17</v>
      </c>
      <c r="C29" s="140" t="str">
        <f ca="1">IF(IFERROR(OFFSET(Indicadores!$C$3,MATCH(ReporteIndicadores!$B29&amp;ReporteIndicadores!$C$8,Indicadores!$P$4:$P$47,0),MATCH(ReporteIndicadores!C$12,Indicadores!$C$3:$G$3,0)-1),"")=0,"",IFERROR(OFFSET(Indicadores!$C$3,MATCH(ReporteIndicadores!$B29&amp;ReporteIndicadores!$C$8,Indicadores!$P$4:$P$47,0),MATCH(ReporteIndicadores!C$12,Indicadores!$C$3:$G$3,0)-1),""))</f>
        <v/>
      </c>
      <c r="D29" s="122"/>
      <c r="E29" s="140" t="str">
        <f ca="1">IF(IFERROR(OFFSET(Indicadores!$C$3,MATCH(ReporteIndicadores!$B29&amp;ReporteIndicadores!$C$8,Indicadores!$P$4:$P$47,0),MATCH(ReporteIndicadores!E$12,Indicadores!$C$3:$G$3,0)-1),"")=0,"",IFERROR(OFFSET(Indicadores!$C$3,MATCH(ReporteIndicadores!$B29&amp;ReporteIndicadores!$C$8,Indicadores!$P$4:$P$47,0),MATCH(ReporteIndicadores!E$12,Indicadores!$C$3:$G$3,0)-1),""))</f>
        <v/>
      </c>
      <c r="F29" s="122"/>
      <c r="G29" s="123" t="str">
        <f ca="1">IF(IFERROR(OFFSET(Indicadores!$C$3,MATCH(ReporteIndicadores!$B29&amp;ReporteIndicadores!$C$8,Indicadores!$P$4:$P$47,0),MATCH(ReporteIndicadores!G$12,Indicadores!$C$3:$G$3,0)-1),"")=0,"",IFERROR(OFFSET(Indicadores!$C$3,MATCH(ReporteIndicadores!$B29&amp;ReporteIndicadores!$C$8,Indicadores!$P$4:$P$47,0),MATCH(ReporteIndicadores!G$12,Indicadores!$C$3:$G$3,0)-1),""))</f>
        <v/>
      </c>
      <c r="H29" s="46"/>
      <c r="N29" s="40" t="str">
        <f t="shared" ca="1" si="4"/>
        <v/>
      </c>
      <c r="O29" s="40" t="str">
        <f t="shared" ca="1" si="0"/>
        <v/>
      </c>
      <c r="P29" s="40" t="str">
        <f t="shared" ca="1" si="1"/>
        <v/>
      </c>
      <c r="Q29" s="40" t="str">
        <f t="shared" ca="1" si="2"/>
        <v/>
      </c>
      <c r="R29" s="40" t="str">
        <f t="shared" ca="1" si="3"/>
        <v/>
      </c>
      <c r="AI29" s="40">
        <v>17</v>
      </c>
    </row>
    <row r="30" spans="2:35" ht="20">
      <c r="B30" s="143">
        <v>18</v>
      </c>
      <c r="C30" s="140" t="str">
        <f ca="1">IF(IFERROR(OFFSET(Indicadores!$C$3,MATCH(ReporteIndicadores!$B30&amp;ReporteIndicadores!$C$8,Indicadores!$P$4:$P$47,0),MATCH(ReporteIndicadores!C$12,Indicadores!$C$3:$G$3,0)-1),"")=0,"",IFERROR(OFFSET(Indicadores!$C$3,MATCH(ReporteIndicadores!$B30&amp;ReporteIndicadores!$C$8,Indicadores!$P$4:$P$47,0),MATCH(ReporteIndicadores!C$12,Indicadores!$C$3:$G$3,0)-1),""))</f>
        <v/>
      </c>
      <c r="D30" s="122"/>
      <c r="E30" s="140" t="str">
        <f ca="1">IF(IFERROR(OFFSET(Indicadores!$C$3,MATCH(ReporteIndicadores!$B30&amp;ReporteIndicadores!$C$8,Indicadores!$P$4:$P$47,0),MATCH(ReporteIndicadores!E$12,Indicadores!$C$3:$G$3,0)-1),"")=0,"",IFERROR(OFFSET(Indicadores!$C$3,MATCH(ReporteIndicadores!$B30&amp;ReporteIndicadores!$C$8,Indicadores!$P$4:$P$47,0),MATCH(ReporteIndicadores!E$12,Indicadores!$C$3:$G$3,0)-1),""))</f>
        <v/>
      </c>
      <c r="F30" s="122"/>
      <c r="G30" s="123" t="str">
        <f ca="1">IF(IFERROR(OFFSET(Indicadores!$C$3,MATCH(ReporteIndicadores!$B30&amp;ReporteIndicadores!$C$8,Indicadores!$P$4:$P$47,0),MATCH(ReporteIndicadores!G$12,Indicadores!$C$3:$G$3,0)-1),"")=0,"",IFERROR(OFFSET(Indicadores!$C$3,MATCH(ReporteIndicadores!$B30&amp;ReporteIndicadores!$C$8,Indicadores!$P$4:$P$47,0),MATCH(ReporteIndicadores!G$12,Indicadores!$C$3:$G$3,0)-1),""))</f>
        <v/>
      </c>
      <c r="H30" s="46"/>
      <c r="N30" s="40" t="str">
        <f t="shared" ca="1" si="4"/>
        <v/>
      </c>
      <c r="O30" s="40" t="str">
        <f t="shared" ca="1" si="0"/>
        <v/>
      </c>
      <c r="P30" s="40" t="str">
        <f t="shared" ca="1" si="1"/>
        <v/>
      </c>
      <c r="Q30" s="40" t="str">
        <f t="shared" ca="1" si="2"/>
        <v/>
      </c>
      <c r="R30" s="40" t="str">
        <f t="shared" ca="1" si="3"/>
        <v/>
      </c>
      <c r="AI30" s="40">
        <v>18</v>
      </c>
    </row>
    <row r="31" spans="2:35" ht="20">
      <c r="B31" s="143">
        <v>19</v>
      </c>
      <c r="C31" s="140" t="str">
        <f ca="1">IF(IFERROR(OFFSET(Indicadores!$C$3,MATCH(ReporteIndicadores!$B31&amp;ReporteIndicadores!$C$8,Indicadores!$P$4:$P$47,0),MATCH(ReporteIndicadores!C$12,Indicadores!$C$3:$G$3,0)-1),"")=0,"",IFERROR(OFFSET(Indicadores!$C$3,MATCH(ReporteIndicadores!$B31&amp;ReporteIndicadores!$C$8,Indicadores!$P$4:$P$47,0),MATCH(ReporteIndicadores!C$12,Indicadores!$C$3:$G$3,0)-1),""))</f>
        <v/>
      </c>
      <c r="D31" s="122"/>
      <c r="E31" s="140" t="str">
        <f ca="1">IF(IFERROR(OFFSET(Indicadores!$C$3,MATCH(ReporteIndicadores!$B31&amp;ReporteIndicadores!$C$8,Indicadores!$P$4:$P$47,0),MATCH(ReporteIndicadores!E$12,Indicadores!$C$3:$G$3,0)-1),"")=0,"",IFERROR(OFFSET(Indicadores!$C$3,MATCH(ReporteIndicadores!$B31&amp;ReporteIndicadores!$C$8,Indicadores!$P$4:$P$47,0),MATCH(ReporteIndicadores!E$12,Indicadores!$C$3:$G$3,0)-1),""))</f>
        <v/>
      </c>
      <c r="F31" s="122"/>
      <c r="G31" s="123" t="str">
        <f ca="1">IF(IFERROR(OFFSET(Indicadores!$C$3,MATCH(ReporteIndicadores!$B31&amp;ReporteIndicadores!$C$8,Indicadores!$P$4:$P$47,0),MATCH(ReporteIndicadores!G$12,Indicadores!$C$3:$G$3,0)-1),"")=0,"",IFERROR(OFFSET(Indicadores!$C$3,MATCH(ReporteIndicadores!$B31&amp;ReporteIndicadores!$C$8,Indicadores!$P$4:$P$47,0),MATCH(ReporteIndicadores!G$12,Indicadores!$C$3:$G$3,0)-1),""))</f>
        <v/>
      </c>
      <c r="H31" s="46"/>
      <c r="N31" s="40" t="str">
        <f t="shared" ca="1" si="4"/>
        <v/>
      </c>
      <c r="O31" s="40" t="str">
        <f t="shared" ca="1" si="0"/>
        <v/>
      </c>
      <c r="P31" s="40" t="str">
        <f t="shared" ca="1" si="1"/>
        <v/>
      </c>
      <c r="Q31" s="40" t="str">
        <f t="shared" ca="1" si="2"/>
        <v/>
      </c>
      <c r="R31" s="40" t="str">
        <f t="shared" ca="1" si="3"/>
        <v/>
      </c>
      <c r="AI31" s="40">
        <v>19</v>
      </c>
    </row>
    <row r="32" spans="2:35" ht="20">
      <c r="B32" s="143">
        <v>20</v>
      </c>
      <c r="C32" s="140" t="str">
        <f ca="1">IF(IFERROR(OFFSET(Indicadores!$C$3,MATCH(ReporteIndicadores!$B32&amp;ReporteIndicadores!$C$8,Indicadores!$P$4:$P$47,0),MATCH(ReporteIndicadores!C$12,Indicadores!$C$3:$G$3,0)-1),"")=0,"",IFERROR(OFFSET(Indicadores!$C$3,MATCH(ReporteIndicadores!$B32&amp;ReporteIndicadores!$C$8,Indicadores!$P$4:$P$47,0),MATCH(ReporteIndicadores!C$12,Indicadores!$C$3:$G$3,0)-1),""))</f>
        <v/>
      </c>
      <c r="D32" s="122"/>
      <c r="E32" s="140" t="str">
        <f ca="1">IF(IFERROR(OFFSET(Indicadores!$C$3,MATCH(ReporteIndicadores!$B32&amp;ReporteIndicadores!$C$8,Indicadores!$P$4:$P$47,0),MATCH(ReporteIndicadores!E$12,Indicadores!$C$3:$G$3,0)-1),"")=0,"",IFERROR(OFFSET(Indicadores!$C$3,MATCH(ReporteIndicadores!$B32&amp;ReporteIndicadores!$C$8,Indicadores!$P$4:$P$47,0),MATCH(ReporteIndicadores!E$12,Indicadores!$C$3:$G$3,0)-1),""))</f>
        <v/>
      </c>
      <c r="F32" s="122"/>
      <c r="G32" s="123" t="str">
        <f ca="1">IF(IFERROR(OFFSET(Indicadores!$C$3,MATCH(ReporteIndicadores!$B32&amp;ReporteIndicadores!$C$8,Indicadores!$P$4:$P$47,0),MATCH(ReporteIndicadores!G$12,Indicadores!$C$3:$G$3,0)-1),"")=0,"",IFERROR(OFFSET(Indicadores!$C$3,MATCH(ReporteIndicadores!$B32&amp;ReporteIndicadores!$C$8,Indicadores!$P$4:$P$47,0),MATCH(ReporteIndicadores!G$12,Indicadores!$C$3:$G$3,0)-1),""))</f>
        <v/>
      </c>
      <c r="H32" s="46"/>
      <c r="N32" s="40" t="str">
        <f t="shared" ca="1" si="4"/>
        <v/>
      </c>
      <c r="O32" s="40" t="str">
        <f t="shared" ca="1" si="0"/>
        <v/>
      </c>
      <c r="P32" s="40" t="str">
        <f t="shared" ca="1" si="1"/>
        <v/>
      </c>
      <c r="Q32" s="40" t="str">
        <f t="shared" ca="1" si="2"/>
        <v/>
      </c>
      <c r="R32" s="40" t="str">
        <f t="shared" ca="1" si="3"/>
        <v/>
      </c>
      <c r="AI32" s="40">
        <v>20</v>
      </c>
    </row>
    <row r="33" spans="2:35" ht="20">
      <c r="B33" s="143">
        <v>21</v>
      </c>
      <c r="C33" s="140" t="str">
        <f ca="1">IF(IFERROR(OFFSET(Indicadores!$C$3,MATCH(ReporteIndicadores!$B33&amp;ReporteIndicadores!$C$8,Indicadores!$P$4:$P$47,0),MATCH(ReporteIndicadores!C$12,Indicadores!$C$3:$G$3,0)-1),"")=0,"",IFERROR(OFFSET(Indicadores!$C$3,MATCH(ReporteIndicadores!$B33&amp;ReporteIndicadores!$C$8,Indicadores!$P$4:$P$47,0),MATCH(ReporteIndicadores!C$12,Indicadores!$C$3:$G$3,0)-1),""))</f>
        <v/>
      </c>
      <c r="D33" s="122"/>
      <c r="E33" s="140" t="str">
        <f ca="1">IF(IFERROR(OFFSET(Indicadores!$C$3,MATCH(ReporteIndicadores!$B33&amp;ReporteIndicadores!$C$8,Indicadores!$P$4:$P$47,0),MATCH(ReporteIndicadores!E$12,Indicadores!$C$3:$G$3,0)-1),"")=0,"",IFERROR(OFFSET(Indicadores!$C$3,MATCH(ReporteIndicadores!$B33&amp;ReporteIndicadores!$C$8,Indicadores!$P$4:$P$47,0),MATCH(ReporteIndicadores!E$12,Indicadores!$C$3:$G$3,0)-1),""))</f>
        <v/>
      </c>
      <c r="F33" s="122"/>
      <c r="G33" s="123" t="str">
        <f ca="1">IF(IFERROR(OFFSET(Indicadores!$C$3,MATCH(ReporteIndicadores!$B33&amp;ReporteIndicadores!$C$8,Indicadores!$P$4:$P$47,0),MATCH(ReporteIndicadores!G$12,Indicadores!$C$3:$G$3,0)-1),"")=0,"",IFERROR(OFFSET(Indicadores!$C$3,MATCH(ReporteIndicadores!$B33&amp;ReporteIndicadores!$C$8,Indicadores!$P$4:$P$47,0),MATCH(ReporteIndicadores!G$12,Indicadores!$C$3:$G$3,0)-1),""))</f>
        <v/>
      </c>
      <c r="H33" s="46"/>
      <c r="N33" s="40" t="str">
        <f t="shared" ca="1" si="4"/>
        <v/>
      </c>
      <c r="O33" s="40" t="str">
        <f t="shared" ca="1" si="0"/>
        <v/>
      </c>
      <c r="P33" s="40" t="str">
        <f t="shared" ca="1" si="1"/>
        <v/>
      </c>
      <c r="Q33" s="40" t="str">
        <f t="shared" ca="1" si="2"/>
        <v/>
      </c>
      <c r="R33" s="40" t="str">
        <f t="shared" ca="1" si="3"/>
        <v/>
      </c>
      <c r="AI33" s="40">
        <v>21</v>
      </c>
    </row>
    <row r="34" spans="2:35" ht="20">
      <c r="B34" s="143">
        <v>22</v>
      </c>
      <c r="C34" s="140" t="str">
        <f ca="1">IF(IFERROR(OFFSET(Indicadores!$C$3,MATCH(ReporteIndicadores!$B34&amp;ReporteIndicadores!$C$8,Indicadores!$P$4:$P$47,0),MATCH(ReporteIndicadores!C$12,Indicadores!$C$3:$G$3,0)-1),"")=0,"",IFERROR(OFFSET(Indicadores!$C$3,MATCH(ReporteIndicadores!$B34&amp;ReporteIndicadores!$C$8,Indicadores!$P$4:$P$47,0),MATCH(ReporteIndicadores!C$12,Indicadores!$C$3:$G$3,0)-1),""))</f>
        <v/>
      </c>
      <c r="D34" s="122"/>
      <c r="E34" s="140" t="str">
        <f ca="1">IF(IFERROR(OFFSET(Indicadores!$C$3,MATCH(ReporteIndicadores!$B34&amp;ReporteIndicadores!$C$8,Indicadores!$P$4:$P$47,0),MATCH(ReporteIndicadores!E$12,Indicadores!$C$3:$G$3,0)-1),"")=0,"",IFERROR(OFFSET(Indicadores!$C$3,MATCH(ReporteIndicadores!$B34&amp;ReporteIndicadores!$C$8,Indicadores!$P$4:$P$47,0),MATCH(ReporteIndicadores!E$12,Indicadores!$C$3:$G$3,0)-1),""))</f>
        <v/>
      </c>
      <c r="F34" s="122"/>
      <c r="G34" s="123" t="str">
        <f ca="1">IF(IFERROR(OFFSET(Indicadores!$C$3,MATCH(ReporteIndicadores!$B34&amp;ReporteIndicadores!$C$8,Indicadores!$P$4:$P$47,0),MATCH(ReporteIndicadores!G$12,Indicadores!$C$3:$G$3,0)-1),"")=0,"",IFERROR(OFFSET(Indicadores!$C$3,MATCH(ReporteIndicadores!$B34&amp;ReporteIndicadores!$C$8,Indicadores!$P$4:$P$47,0),MATCH(ReporteIndicadores!G$12,Indicadores!$C$3:$G$3,0)-1),""))</f>
        <v/>
      </c>
      <c r="H34" s="46"/>
      <c r="N34" s="40" t="str">
        <f t="shared" ca="1" si="4"/>
        <v/>
      </c>
      <c r="O34" s="40" t="str">
        <f t="shared" ca="1" si="0"/>
        <v/>
      </c>
      <c r="P34" s="40" t="str">
        <f t="shared" ca="1" si="1"/>
        <v/>
      </c>
      <c r="Q34" s="40" t="str">
        <f t="shared" ca="1" si="2"/>
        <v/>
      </c>
      <c r="R34" s="40" t="str">
        <f t="shared" ca="1" si="3"/>
        <v/>
      </c>
      <c r="AI34" s="40">
        <v>22</v>
      </c>
    </row>
    <row r="35" spans="2:35" ht="20">
      <c r="B35" s="143">
        <v>23</v>
      </c>
      <c r="C35" s="140" t="str">
        <f ca="1">IF(IFERROR(OFFSET(Indicadores!$C$3,MATCH(ReporteIndicadores!$B35&amp;ReporteIndicadores!$C$8,Indicadores!$P$4:$P$47,0),MATCH(ReporteIndicadores!C$12,Indicadores!$C$3:$G$3,0)-1),"")=0,"",IFERROR(OFFSET(Indicadores!$C$3,MATCH(ReporteIndicadores!$B35&amp;ReporteIndicadores!$C$8,Indicadores!$P$4:$P$47,0),MATCH(ReporteIndicadores!C$12,Indicadores!$C$3:$G$3,0)-1),""))</f>
        <v/>
      </c>
      <c r="D35" s="122"/>
      <c r="E35" s="140" t="str">
        <f ca="1">IF(IFERROR(OFFSET(Indicadores!$C$3,MATCH(ReporteIndicadores!$B35&amp;ReporteIndicadores!$C$8,Indicadores!$P$4:$P$47,0),MATCH(ReporteIndicadores!E$12,Indicadores!$C$3:$G$3,0)-1),"")=0,"",IFERROR(OFFSET(Indicadores!$C$3,MATCH(ReporteIndicadores!$B35&amp;ReporteIndicadores!$C$8,Indicadores!$P$4:$P$47,0),MATCH(ReporteIndicadores!E$12,Indicadores!$C$3:$G$3,0)-1),""))</f>
        <v/>
      </c>
      <c r="F35" s="122"/>
      <c r="G35" s="123" t="str">
        <f ca="1">IF(IFERROR(OFFSET(Indicadores!$C$3,MATCH(ReporteIndicadores!$B35&amp;ReporteIndicadores!$C$8,Indicadores!$P$4:$P$47,0),MATCH(ReporteIndicadores!G$12,Indicadores!$C$3:$G$3,0)-1),"")=0,"",IFERROR(OFFSET(Indicadores!$C$3,MATCH(ReporteIndicadores!$B35&amp;ReporteIndicadores!$C$8,Indicadores!$P$4:$P$47,0),MATCH(ReporteIndicadores!G$12,Indicadores!$C$3:$G$3,0)-1),""))</f>
        <v/>
      </c>
      <c r="H35" s="46"/>
      <c r="N35" s="40" t="str">
        <f t="shared" ca="1" si="4"/>
        <v/>
      </c>
      <c r="O35" s="40" t="str">
        <f t="shared" ca="1" si="0"/>
        <v/>
      </c>
      <c r="P35" s="40" t="str">
        <f t="shared" ca="1" si="1"/>
        <v/>
      </c>
      <c r="Q35" s="40" t="str">
        <f t="shared" ca="1" si="2"/>
        <v/>
      </c>
      <c r="R35" s="40" t="str">
        <f t="shared" ca="1" si="3"/>
        <v/>
      </c>
      <c r="AI35" s="40">
        <v>23</v>
      </c>
    </row>
    <row r="36" spans="2:35" ht="20">
      <c r="B36" s="143">
        <v>24</v>
      </c>
      <c r="C36" s="140" t="str">
        <f ca="1">IF(IFERROR(OFFSET(Indicadores!$C$3,MATCH(ReporteIndicadores!$B36&amp;ReporteIndicadores!$C$8,Indicadores!$P$4:$P$47,0),MATCH(ReporteIndicadores!C$12,Indicadores!$C$3:$G$3,0)-1),"")=0,"",IFERROR(OFFSET(Indicadores!$C$3,MATCH(ReporteIndicadores!$B36&amp;ReporteIndicadores!$C$8,Indicadores!$P$4:$P$47,0),MATCH(ReporteIndicadores!C$12,Indicadores!$C$3:$G$3,0)-1),""))</f>
        <v/>
      </c>
      <c r="D36" s="122"/>
      <c r="E36" s="140" t="str">
        <f ca="1">IF(IFERROR(OFFSET(Indicadores!$C$3,MATCH(ReporteIndicadores!$B36&amp;ReporteIndicadores!$C$8,Indicadores!$P$4:$P$47,0),MATCH(ReporteIndicadores!E$12,Indicadores!$C$3:$G$3,0)-1),"")=0,"",IFERROR(OFFSET(Indicadores!$C$3,MATCH(ReporteIndicadores!$B36&amp;ReporteIndicadores!$C$8,Indicadores!$P$4:$P$47,0),MATCH(ReporteIndicadores!E$12,Indicadores!$C$3:$G$3,0)-1),""))</f>
        <v/>
      </c>
      <c r="F36" s="122"/>
      <c r="G36" s="123" t="str">
        <f ca="1">IF(IFERROR(OFFSET(Indicadores!$C$3,MATCH(ReporteIndicadores!$B36&amp;ReporteIndicadores!$C$8,Indicadores!$P$4:$P$47,0),MATCH(ReporteIndicadores!G$12,Indicadores!$C$3:$G$3,0)-1),"")=0,"",IFERROR(OFFSET(Indicadores!$C$3,MATCH(ReporteIndicadores!$B36&amp;ReporteIndicadores!$C$8,Indicadores!$P$4:$P$47,0),MATCH(ReporteIndicadores!G$12,Indicadores!$C$3:$G$3,0)-1),""))</f>
        <v/>
      </c>
      <c r="H36" s="46"/>
      <c r="N36" s="40" t="str">
        <f t="shared" ca="1" si="4"/>
        <v/>
      </c>
      <c r="O36" s="40" t="str">
        <f t="shared" ca="1" si="0"/>
        <v/>
      </c>
      <c r="P36" s="40" t="str">
        <f t="shared" ca="1" si="1"/>
        <v/>
      </c>
      <c r="Q36" s="40" t="str">
        <f t="shared" ca="1" si="2"/>
        <v/>
      </c>
      <c r="R36" s="40" t="str">
        <f t="shared" ca="1" si="3"/>
        <v/>
      </c>
      <c r="AI36" s="40">
        <v>24</v>
      </c>
    </row>
    <row r="37" spans="2:35" ht="20">
      <c r="B37" s="143">
        <v>25</v>
      </c>
      <c r="C37" s="140" t="str">
        <f ca="1">IF(IFERROR(OFFSET(Indicadores!$C$3,MATCH(ReporteIndicadores!$B37&amp;ReporteIndicadores!$C$8,Indicadores!$P$4:$P$47,0),MATCH(ReporteIndicadores!C$12,Indicadores!$C$3:$G$3,0)-1),"")=0,"",IFERROR(OFFSET(Indicadores!$C$3,MATCH(ReporteIndicadores!$B37&amp;ReporteIndicadores!$C$8,Indicadores!$P$4:$P$47,0),MATCH(ReporteIndicadores!C$12,Indicadores!$C$3:$G$3,0)-1),""))</f>
        <v/>
      </c>
      <c r="D37" s="122"/>
      <c r="E37" s="140" t="str">
        <f ca="1">IF(IFERROR(OFFSET(Indicadores!$C$3,MATCH(ReporteIndicadores!$B37&amp;ReporteIndicadores!$C$8,Indicadores!$P$4:$P$47,0),MATCH(ReporteIndicadores!E$12,Indicadores!$C$3:$G$3,0)-1),"")=0,"",IFERROR(OFFSET(Indicadores!$C$3,MATCH(ReporteIndicadores!$B37&amp;ReporteIndicadores!$C$8,Indicadores!$P$4:$P$47,0),MATCH(ReporteIndicadores!E$12,Indicadores!$C$3:$G$3,0)-1),""))</f>
        <v/>
      </c>
      <c r="F37" s="122"/>
      <c r="G37" s="123" t="str">
        <f ca="1">IF(IFERROR(OFFSET(Indicadores!$C$3,MATCH(ReporteIndicadores!$B37&amp;ReporteIndicadores!$C$8,Indicadores!$P$4:$P$47,0),MATCH(ReporteIndicadores!G$12,Indicadores!$C$3:$G$3,0)-1),"")=0,"",IFERROR(OFFSET(Indicadores!$C$3,MATCH(ReporteIndicadores!$B37&amp;ReporteIndicadores!$C$8,Indicadores!$P$4:$P$47,0),MATCH(ReporteIndicadores!G$12,Indicadores!$C$3:$G$3,0)-1),""))</f>
        <v/>
      </c>
      <c r="H37" s="46"/>
      <c r="N37" s="40" t="str">
        <f t="shared" ca="1" si="4"/>
        <v/>
      </c>
      <c r="O37" s="40" t="str">
        <f t="shared" ca="1" si="0"/>
        <v/>
      </c>
      <c r="P37" s="40" t="str">
        <f t="shared" ca="1" si="1"/>
        <v/>
      </c>
      <c r="Q37" s="40" t="str">
        <f t="shared" ca="1" si="2"/>
        <v/>
      </c>
      <c r="R37" s="40" t="str">
        <f t="shared" ca="1" si="3"/>
        <v/>
      </c>
      <c r="AI37" s="40">
        <v>25</v>
      </c>
    </row>
    <row r="38" spans="2:35" ht="20">
      <c r="B38" s="143">
        <v>26</v>
      </c>
      <c r="C38" s="140" t="str">
        <f ca="1">IF(IFERROR(OFFSET(Indicadores!$C$3,MATCH(ReporteIndicadores!$B38&amp;ReporteIndicadores!$C$8,Indicadores!$P$4:$P$47,0),MATCH(ReporteIndicadores!C$12,Indicadores!$C$3:$G$3,0)-1),"")=0,"",IFERROR(OFFSET(Indicadores!$C$3,MATCH(ReporteIndicadores!$B38&amp;ReporteIndicadores!$C$8,Indicadores!$P$4:$P$47,0),MATCH(ReporteIndicadores!C$12,Indicadores!$C$3:$G$3,0)-1),""))</f>
        <v/>
      </c>
      <c r="D38" s="122"/>
      <c r="E38" s="140" t="str">
        <f ca="1">IF(IFERROR(OFFSET(Indicadores!$C$3,MATCH(ReporteIndicadores!$B38&amp;ReporteIndicadores!$C$8,Indicadores!$P$4:$P$47,0),MATCH(ReporteIndicadores!E$12,Indicadores!$C$3:$G$3,0)-1),"")=0,"",IFERROR(OFFSET(Indicadores!$C$3,MATCH(ReporteIndicadores!$B38&amp;ReporteIndicadores!$C$8,Indicadores!$P$4:$P$47,0),MATCH(ReporteIndicadores!E$12,Indicadores!$C$3:$G$3,0)-1),""))</f>
        <v/>
      </c>
      <c r="F38" s="122"/>
      <c r="G38" s="123" t="str">
        <f ca="1">IF(IFERROR(OFFSET(Indicadores!$C$3,MATCH(ReporteIndicadores!$B38&amp;ReporteIndicadores!$C$8,Indicadores!$P$4:$P$47,0),MATCH(ReporteIndicadores!G$12,Indicadores!$C$3:$G$3,0)-1),"")=0,"",IFERROR(OFFSET(Indicadores!$C$3,MATCH(ReporteIndicadores!$B38&amp;ReporteIndicadores!$C$8,Indicadores!$P$4:$P$47,0),MATCH(ReporteIndicadores!G$12,Indicadores!$C$3:$G$3,0)-1),""))</f>
        <v/>
      </c>
      <c r="H38" s="46"/>
      <c r="N38" s="40" t="str">
        <f t="shared" ca="1" si="4"/>
        <v/>
      </c>
      <c r="O38" s="40" t="str">
        <f t="shared" ca="1" si="0"/>
        <v/>
      </c>
      <c r="P38" s="40" t="str">
        <f t="shared" ca="1" si="1"/>
        <v/>
      </c>
      <c r="Q38" s="40" t="str">
        <f t="shared" ca="1" si="2"/>
        <v/>
      </c>
      <c r="R38" s="40" t="str">
        <f t="shared" ca="1" si="3"/>
        <v/>
      </c>
      <c r="AI38" s="40">
        <v>26</v>
      </c>
    </row>
    <row r="39" spans="2:35" ht="20">
      <c r="B39" s="143">
        <v>27</v>
      </c>
      <c r="C39" s="140" t="str">
        <f ca="1">IF(IFERROR(OFFSET(Indicadores!$C$3,MATCH(ReporteIndicadores!$B39&amp;ReporteIndicadores!$C$8,Indicadores!$P$4:$P$47,0),MATCH(ReporteIndicadores!C$12,Indicadores!$C$3:$G$3,0)-1),"")=0,"",IFERROR(OFFSET(Indicadores!$C$3,MATCH(ReporteIndicadores!$B39&amp;ReporteIndicadores!$C$8,Indicadores!$P$4:$P$47,0),MATCH(ReporteIndicadores!C$12,Indicadores!$C$3:$G$3,0)-1),""))</f>
        <v/>
      </c>
      <c r="D39" s="122"/>
      <c r="E39" s="140" t="str">
        <f ca="1">IF(IFERROR(OFFSET(Indicadores!$C$3,MATCH(ReporteIndicadores!$B39&amp;ReporteIndicadores!$C$8,Indicadores!$P$4:$P$47,0),MATCH(ReporteIndicadores!E$12,Indicadores!$C$3:$G$3,0)-1),"")=0,"",IFERROR(OFFSET(Indicadores!$C$3,MATCH(ReporteIndicadores!$B39&amp;ReporteIndicadores!$C$8,Indicadores!$P$4:$P$47,0),MATCH(ReporteIndicadores!E$12,Indicadores!$C$3:$G$3,0)-1),""))</f>
        <v/>
      </c>
      <c r="F39" s="122"/>
      <c r="G39" s="123" t="str">
        <f ca="1">IF(IFERROR(OFFSET(Indicadores!$C$3,MATCH(ReporteIndicadores!$B39&amp;ReporteIndicadores!$C$8,Indicadores!$P$4:$P$47,0),MATCH(ReporteIndicadores!G$12,Indicadores!$C$3:$G$3,0)-1),"")=0,"",IFERROR(OFFSET(Indicadores!$C$3,MATCH(ReporteIndicadores!$B39&amp;ReporteIndicadores!$C$8,Indicadores!$P$4:$P$47,0),MATCH(ReporteIndicadores!G$12,Indicadores!$C$3:$G$3,0)-1),""))</f>
        <v/>
      </c>
      <c r="H39" s="46"/>
      <c r="N39" s="40" t="str">
        <f t="shared" ca="1" si="4"/>
        <v/>
      </c>
      <c r="O39" s="40" t="str">
        <f t="shared" ca="1" si="0"/>
        <v/>
      </c>
      <c r="P39" s="40" t="str">
        <f t="shared" ca="1" si="1"/>
        <v/>
      </c>
      <c r="Q39" s="40" t="str">
        <f t="shared" ca="1" si="2"/>
        <v/>
      </c>
      <c r="R39" s="40" t="str">
        <f t="shared" ca="1" si="3"/>
        <v/>
      </c>
      <c r="AI39" s="40">
        <v>27</v>
      </c>
    </row>
    <row r="40" spans="2:35" ht="20">
      <c r="B40" s="143">
        <v>28</v>
      </c>
      <c r="C40" s="140" t="str">
        <f ca="1">IF(IFERROR(OFFSET(Indicadores!$C$3,MATCH(ReporteIndicadores!$B40&amp;ReporteIndicadores!$C$8,Indicadores!$P$4:$P$47,0),MATCH(ReporteIndicadores!C$12,Indicadores!$C$3:$G$3,0)-1),"")=0,"",IFERROR(OFFSET(Indicadores!$C$3,MATCH(ReporteIndicadores!$B40&amp;ReporteIndicadores!$C$8,Indicadores!$P$4:$P$47,0),MATCH(ReporteIndicadores!C$12,Indicadores!$C$3:$G$3,0)-1),""))</f>
        <v/>
      </c>
      <c r="D40" s="122"/>
      <c r="E40" s="140" t="str">
        <f ca="1">IF(IFERROR(OFFSET(Indicadores!$C$3,MATCH(ReporteIndicadores!$B40&amp;ReporteIndicadores!$C$8,Indicadores!$P$4:$P$47,0),MATCH(ReporteIndicadores!E$12,Indicadores!$C$3:$G$3,0)-1),"")=0,"",IFERROR(OFFSET(Indicadores!$C$3,MATCH(ReporteIndicadores!$B40&amp;ReporteIndicadores!$C$8,Indicadores!$P$4:$P$47,0),MATCH(ReporteIndicadores!E$12,Indicadores!$C$3:$G$3,0)-1),""))</f>
        <v/>
      </c>
      <c r="F40" s="122"/>
      <c r="G40" s="123" t="str">
        <f ca="1">IF(IFERROR(OFFSET(Indicadores!$C$3,MATCH(ReporteIndicadores!$B40&amp;ReporteIndicadores!$C$8,Indicadores!$P$4:$P$47,0),MATCH(ReporteIndicadores!G$12,Indicadores!$C$3:$G$3,0)-1),"")=0,"",IFERROR(OFFSET(Indicadores!$C$3,MATCH(ReporteIndicadores!$B40&amp;ReporteIndicadores!$C$8,Indicadores!$P$4:$P$47,0),MATCH(ReporteIndicadores!G$12,Indicadores!$C$3:$G$3,0)-1),""))</f>
        <v/>
      </c>
      <c r="H40" s="46"/>
      <c r="N40" s="40" t="str">
        <f t="shared" ca="1" si="4"/>
        <v/>
      </c>
      <c r="O40" s="40" t="str">
        <f t="shared" ca="1" si="0"/>
        <v/>
      </c>
      <c r="P40" s="40" t="str">
        <f t="shared" ca="1" si="1"/>
        <v/>
      </c>
      <c r="Q40" s="40" t="str">
        <f t="shared" ca="1" si="2"/>
        <v/>
      </c>
      <c r="R40" s="40" t="str">
        <f t="shared" ca="1" si="3"/>
        <v/>
      </c>
      <c r="AI40" s="40">
        <v>28</v>
      </c>
    </row>
    <row r="41" spans="2:35" ht="20">
      <c r="B41" s="143">
        <v>29</v>
      </c>
      <c r="C41" s="140" t="str">
        <f ca="1">IF(IFERROR(OFFSET(Indicadores!$C$3,MATCH(ReporteIndicadores!$B41&amp;ReporteIndicadores!$C$8,Indicadores!$P$4:$P$47,0),MATCH(ReporteIndicadores!C$12,Indicadores!$C$3:$G$3,0)-1),"")=0,"",IFERROR(OFFSET(Indicadores!$C$3,MATCH(ReporteIndicadores!$B41&amp;ReporteIndicadores!$C$8,Indicadores!$P$4:$P$47,0),MATCH(ReporteIndicadores!C$12,Indicadores!$C$3:$G$3,0)-1),""))</f>
        <v/>
      </c>
      <c r="D41" s="122"/>
      <c r="E41" s="140" t="str">
        <f ca="1">IF(IFERROR(OFFSET(Indicadores!$C$3,MATCH(ReporteIndicadores!$B41&amp;ReporteIndicadores!$C$8,Indicadores!$P$4:$P$47,0),MATCH(ReporteIndicadores!E$12,Indicadores!$C$3:$G$3,0)-1),"")=0,"",IFERROR(OFFSET(Indicadores!$C$3,MATCH(ReporteIndicadores!$B41&amp;ReporteIndicadores!$C$8,Indicadores!$P$4:$P$47,0),MATCH(ReporteIndicadores!E$12,Indicadores!$C$3:$G$3,0)-1),""))</f>
        <v/>
      </c>
      <c r="F41" s="122"/>
      <c r="G41" s="123" t="str">
        <f ca="1">IF(IFERROR(OFFSET(Indicadores!$C$3,MATCH(ReporteIndicadores!$B41&amp;ReporteIndicadores!$C$8,Indicadores!$P$4:$P$47,0),MATCH(ReporteIndicadores!G$12,Indicadores!$C$3:$G$3,0)-1),"")=0,"",IFERROR(OFFSET(Indicadores!$C$3,MATCH(ReporteIndicadores!$B41&amp;ReporteIndicadores!$C$8,Indicadores!$P$4:$P$47,0),MATCH(ReporteIndicadores!G$12,Indicadores!$C$3:$G$3,0)-1),""))</f>
        <v/>
      </c>
      <c r="H41" s="46"/>
      <c r="N41" s="40" t="str">
        <f t="shared" ca="1" si="4"/>
        <v/>
      </c>
      <c r="O41" s="40" t="str">
        <f t="shared" ca="1" si="0"/>
        <v/>
      </c>
      <c r="P41" s="40" t="str">
        <f t="shared" ca="1" si="1"/>
        <v/>
      </c>
      <c r="Q41" s="40" t="str">
        <f t="shared" ca="1" si="2"/>
        <v/>
      </c>
      <c r="R41" s="40" t="str">
        <f t="shared" ca="1" si="3"/>
        <v/>
      </c>
      <c r="AI41" s="40">
        <v>29</v>
      </c>
    </row>
    <row r="42" spans="2:35" ht="20">
      <c r="B42" s="143">
        <v>30</v>
      </c>
      <c r="C42" s="140" t="str">
        <f ca="1">IF(IFERROR(OFFSET(Indicadores!$C$3,MATCH(ReporteIndicadores!$B42&amp;ReporteIndicadores!$C$8,Indicadores!$P$4:$P$47,0),MATCH(ReporteIndicadores!C$12,Indicadores!$C$3:$G$3,0)-1),"")=0,"",IFERROR(OFFSET(Indicadores!$C$3,MATCH(ReporteIndicadores!$B42&amp;ReporteIndicadores!$C$8,Indicadores!$P$4:$P$47,0),MATCH(ReporteIndicadores!C$12,Indicadores!$C$3:$G$3,0)-1),""))</f>
        <v/>
      </c>
      <c r="D42" s="122"/>
      <c r="E42" s="140" t="str">
        <f ca="1">IF(IFERROR(OFFSET(Indicadores!$C$3,MATCH(ReporteIndicadores!$B42&amp;ReporteIndicadores!$C$8,Indicadores!$P$4:$P$47,0),MATCH(ReporteIndicadores!E$12,Indicadores!$C$3:$G$3,0)-1),"")=0,"",IFERROR(OFFSET(Indicadores!$C$3,MATCH(ReporteIndicadores!$B42&amp;ReporteIndicadores!$C$8,Indicadores!$P$4:$P$47,0),MATCH(ReporteIndicadores!E$12,Indicadores!$C$3:$G$3,0)-1),""))</f>
        <v/>
      </c>
      <c r="F42" s="122"/>
      <c r="G42" s="123" t="str">
        <f ca="1">IF(IFERROR(OFFSET(Indicadores!$C$3,MATCH(ReporteIndicadores!$B42&amp;ReporteIndicadores!$C$8,Indicadores!$P$4:$P$47,0),MATCH(ReporteIndicadores!G$12,Indicadores!$C$3:$G$3,0)-1),"")=0,"",IFERROR(OFFSET(Indicadores!$C$3,MATCH(ReporteIndicadores!$B42&amp;ReporteIndicadores!$C$8,Indicadores!$P$4:$P$47,0),MATCH(ReporteIndicadores!G$12,Indicadores!$C$3:$G$3,0)-1),""))</f>
        <v/>
      </c>
      <c r="H42" s="46"/>
      <c r="N42" s="40" t="str">
        <f t="shared" ca="1" si="4"/>
        <v/>
      </c>
      <c r="O42" s="40" t="str">
        <f t="shared" ca="1" si="0"/>
        <v/>
      </c>
      <c r="P42" s="40" t="str">
        <f t="shared" ca="1" si="1"/>
        <v/>
      </c>
      <c r="Q42" s="40" t="str">
        <f t="shared" ca="1" si="2"/>
        <v/>
      </c>
      <c r="R42" s="40" t="str">
        <f t="shared" ca="1" si="3"/>
        <v/>
      </c>
      <c r="AI42" s="40">
        <v>30</v>
      </c>
    </row>
    <row r="43" spans="2:35" ht="20">
      <c r="B43" s="143">
        <v>31</v>
      </c>
      <c r="C43" s="140" t="str">
        <f ca="1">IF(IFERROR(OFFSET(Indicadores!$C$3,MATCH(ReporteIndicadores!$B43&amp;ReporteIndicadores!$C$8,Indicadores!$P$4:$P$47,0),MATCH(ReporteIndicadores!C$12,Indicadores!$C$3:$G$3,0)-1),"")=0,"",IFERROR(OFFSET(Indicadores!$C$3,MATCH(ReporteIndicadores!$B43&amp;ReporteIndicadores!$C$8,Indicadores!$P$4:$P$47,0),MATCH(ReporteIndicadores!C$12,Indicadores!$C$3:$G$3,0)-1),""))</f>
        <v/>
      </c>
      <c r="D43" s="122"/>
      <c r="E43" s="140" t="str">
        <f ca="1">IF(IFERROR(OFFSET(Indicadores!$C$3,MATCH(ReporteIndicadores!$B43&amp;ReporteIndicadores!$C$8,Indicadores!$P$4:$P$47,0),MATCH(ReporteIndicadores!E$12,Indicadores!$C$3:$G$3,0)-1),"")=0,"",IFERROR(OFFSET(Indicadores!$C$3,MATCH(ReporteIndicadores!$B43&amp;ReporteIndicadores!$C$8,Indicadores!$P$4:$P$47,0),MATCH(ReporteIndicadores!E$12,Indicadores!$C$3:$G$3,0)-1),""))</f>
        <v/>
      </c>
      <c r="F43" s="122"/>
      <c r="G43" s="123" t="str">
        <f ca="1">IF(IFERROR(OFFSET(Indicadores!$C$3,MATCH(ReporteIndicadores!$B43&amp;ReporteIndicadores!$C$8,Indicadores!$P$4:$P$47,0),MATCH(ReporteIndicadores!G$12,Indicadores!$C$3:$G$3,0)-1),"")=0,"",IFERROR(OFFSET(Indicadores!$C$3,MATCH(ReporteIndicadores!$B43&amp;ReporteIndicadores!$C$8,Indicadores!$P$4:$P$47,0),MATCH(ReporteIndicadores!G$12,Indicadores!$C$3:$G$3,0)-1),""))</f>
        <v/>
      </c>
      <c r="H43" s="46"/>
      <c r="N43" s="40" t="str">
        <f t="shared" ca="1" si="4"/>
        <v/>
      </c>
      <c r="O43" s="40" t="str">
        <f t="shared" ca="1" si="0"/>
        <v/>
      </c>
      <c r="P43" s="40" t="str">
        <f t="shared" ca="1" si="1"/>
        <v/>
      </c>
      <c r="Q43" s="40" t="str">
        <f t="shared" ca="1" si="2"/>
        <v/>
      </c>
      <c r="R43" s="40" t="str">
        <f t="shared" ca="1" si="3"/>
        <v/>
      </c>
      <c r="AI43" s="40">
        <v>31</v>
      </c>
    </row>
    <row r="44" spans="2:35" ht="20">
      <c r="B44" s="143">
        <v>32</v>
      </c>
      <c r="C44" s="140" t="str">
        <f ca="1">IF(IFERROR(OFFSET(Indicadores!$C$3,MATCH(ReporteIndicadores!$B44&amp;ReporteIndicadores!$C$8,Indicadores!$P$4:$P$47,0),MATCH(ReporteIndicadores!C$12,Indicadores!$C$3:$G$3,0)-1),"")=0,"",IFERROR(OFFSET(Indicadores!$C$3,MATCH(ReporteIndicadores!$B44&amp;ReporteIndicadores!$C$8,Indicadores!$P$4:$P$47,0),MATCH(ReporteIndicadores!C$12,Indicadores!$C$3:$G$3,0)-1),""))</f>
        <v/>
      </c>
      <c r="D44" s="122"/>
      <c r="E44" s="140" t="str">
        <f ca="1">IF(IFERROR(OFFSET(Indicadores!$C$3,MATCH(ReporteIndicadores!$B44&amp;ReporteIndicadores!$C$8,Indicadores!$P$4:$P$47,0),MATCH(ReporteIndicadores!E$12,Indicadores!$C$3:$G$3,0)-1),"")=0,"",IFERROR(OFFSET(Indicadores!$C$3,MATCH(ReporteIndicadores!$B44&amp;ReporteIndicadores!$C$8,Indicadores!$P$4:$P$47,0),MATCH(ReporteIndicadores!E$12,Indicadores!$C$3:$G$3,0)-1),""))</f>
        <v/>
      </c>
      <c r="F44" s="122"/>
      <c r="G44" s="123" t="str">
        <f ca="1">IF(IFERROR(OFFSET(Indicadores!$C$3,MATCH(ReporteIndicadores!$B44&amp;ReporteIndicadores!$C$8,Indicadores!$P$4:$P$47,0),MATCH(ReporteIndicadores!G$12,Indicadores!$C$3:$G$3,0)-1),"")=0,"",IFERROR(OFFSET(Indicadores!$C$3,MATCH(ReporteIndicadores!$B44&amp;ReporteIndicadores!$C$8,Indicadores!$P$4:$P$47,0),MATCH(ReporteIndicadores!G$12,Indicadores!$C$3:$G$3,0)-1),""))</f>
        <v/>
      </c>
      <c r="H44" s="46"/>
      <c r="N44" s="40" t="str">
        <f t="shared" ca="1" si="4"/>
        <v/>
      </c>
      <c r="O44" s="40" t="str">
        <f t="shared" ca="1" si="0"/>
        <v/>
      </c>
      <c r="P44" s="40" t="str">
        <f t="shared" ca="1" si="1"/>
        <v/>
      </c>
      <c r="Q44" s="40" t="str">
        <f t="shared" ca="1" si="2"/>
        <v/>
      </c>
      <c r="R44" s="40" t="str">
        <f t="shared" ca="1" si="3"/>
        <v/>
      </c>
      <c r="AI44" s="40">
        <v>32</v>
      </c>
    </row>
    <row r="45" spans="2:35" ht="20">
      <c r="B45" s="143">
        <v>33</v>
      </c>
      <c r="C45" s="140" t="str">
        <f ca="1">IF(IFERROR(OFFSET(Indicadores!$C$3,MATCH(ReporteIndicadores!$B45&amp;ReporteIndicadores!$C$8,Indicadores!$P$4:$P$47,0),MATCH(ReporteIndicadores!C$12,Indicadores!$C$3:$G$3,0)-1),"")=0,"",IFERROR(OFFSET(Indicadores!$C$3,MATCH(ReporteIndicadores!$B45&amp;ReporteIndicadores!$C$8,Indicadores!$P$4:$P$47,0),MATCH(ReporteIndicadores!C$12,Indicadores!$C$3:$G$3,0)-1),""))</f>
        <v/>
      </c>
      <c r="D45" s="122"/>
      <c r="E45" s="140" t="str">
        <f ca="1">IF(IFERROR(OFFSET(Indicadores!$C$3,MATCH(ReporteIndicadores!$B45&amp;ReporteIndicadores!$C$8,Indicadores!$P$4:$P$47,0),MATCH(ReporteIndicadores!E$12,Indicadores!$C$3:$G$3,0)-1),"")=0,"",IFERROR(OFFSET(Indicadores!$C$3,MATCH(ReporteIndicadores!$B45&amp;ReporteIndicadores!$C$8,Indicadores!$P$4:$P$47,0),MATCH(ReporteIndicadores!E$12,Indicadores!$C$3:$G$3,0)-1),""))</f>
        <v/>
      </c>
      <c r="F45" s="122"/>
      <c r="G45" s="123" t="str">
        <f ca="1">IF(IFERROR(OFFSET(Indicadores!$C$3,MATCH(ReporteIndicadores!$B45&amp;ReporteIndicadores!$C$8,Indicadores!$P$4:$P$47,0),MATCH(ReporteIndicadores!G$12,Indicadores!$C$3:$G$3,0)-1),"")=0,"",IFERROR(OFFSET(Indicadores!$C$3,MATCH(ReporteIndicadores!$B45&amp;ReporteIndicadores!$C$8,Indicadores!$P$4:$P$47,0),MATCH(ReporteIndicadores!G$12,Indicadores!$C$3:$G$3,0)-1),""))</f>
        <v/>
      </c>
      <c r="H45" s="46"/>
      <c r="N45" s="40" t="str">
        <f t="shared" ref="N45:N76" ca="1" si="5">+IF($G45=100,$G45,"")</f>
        <v/>
      </c>
      <c r="O45" s="40" t="str">
        <f t="shared" ref="O45:O76" ca="1" si="6">+IF(AND($G45&lt;$N$10,$G45&gt;=$O$10),$G45,"")</f>
        <v/>
      </c>
      <c r="P45" s="40" t="str">
        <f t="shared" ref="P45:P76" ca="1" si="7">+IF(AND($G45&lt;$O$10,$G45&gt;=$P$10),$G45,"")</f>
        <v/>
      </c>
      <c r="Q45" s="40" t="str">
        <f t="shared" ref="Q45:Q76" ca="1" si="8">+IF(AND($G45&lt;$P$10,$G45&gt;=$Q$10),$G45,"")</f>
        <v/>
      </c>
      <c r="R45" s="40" t="str">
        <f t="shared" ref="R45:R76" ca="1" si="9">+IF($G45&lt;$Q$10,$G45,"")</f>
        <v/>
      </c>
      <c r="AI45" s="40">
        <v>33</v>
      </c>
    </row>
    <row r="46" spans="2:35" ht="20">
      <c r="B46" s="143">
        <v>34</v>
      </c>
      <c r="C46" s="140" t="str">
        <f ca="1">IF(IFERROR(OFFSET(Indicadores!$C$3,MATCH(ReporteIndicadores!$B46&amp;ReporteIndicadores!$C$8,Indicadores!$P$4:$P$47,0),MATCH(ReporteIndicadores!C$12,Indicadores!$C$3:$G$3,0)-1),"")=0,"",IFERROR(OFFSET(Indicadores!$C$3,MATCH(ReporteIndicadores!$B46&amp;ReporteIndicadores!$C$8,Indicadores!$P$4:$P$47,0),MATCH(ReporteIndicadores!C$12,Indicadores!$C$3:$G$3,0)-1),""))</f>
        <v/>
      </c>
      <c r="D46" s="122"/>
      <c r="E46" s="140" t="str">
        <f ca="1">IF(IFERROR(OFFSET(Indicadores!$C$3,MATCH(ReporteIndicadores!$B46&amp;ReporteIndicadores!$C$8,Indicadores!$P$4:$P$47,0),MATCH(ReporteIndicadores!E$12,Indicadores!$C$3:$G$3,0)-1),"")=0,"",IFERROR(OFFSET(Indicadores!$C$3,MATCH(ReporteIndicadores!$B46&amp;ReporteIndicadores!$C$8,Indicadores!$P$4:$P$47,0),MATCH(ReporteIndicadores!E$12,Indicadores!$C$3:$G$3,0)-1),""))</f>
        <v/>
      </c>
      <c r="F46" s="122"/>
      <c r="G46" s="123" t="str">
        <f ca="1">IF(IFERROR(OFFSET(Indicadores!$C$3,MATCH(ReporteIndicadores!$B46&amp;ReporteIndicadores!$C$8,Indicadores!$P$4:$P$47,0),MATCH(ReporteIndicadores!G$12,Indicadores!$C$3:$G$3,0)-1),"")=0,"",IFERROR(OFFSET(Indicadores!$C$3,MATCH(ReporteIndicadores!$B46&amp;ReporteIndicadores!$C$8,Indicadores!$P$4:$P$47,0),MATCH(ReporteIndicadores!G$12,Indicadores!$C$3:$G$3,0)-1),""))</f>
        <v/>
      </c>
      <c r="H46" s="46"/>
      <c r="N46" s="40" t="str">
        <f t="shared" ca="1" si="5"/>
        <v/>
      </c>
      <c r="O46" s="40" t="str">
        <f t="shared" ca="1" si="6"/>
        <v/>
      </c>
      <c r="P46" s="40" t="str">
        <f t="shared" ca="1" si="7"/>
        <v/>
      </c>
      <c r="Q46" s="40" t="str">
        <f t="shared" ca="1" si="8"/>
        <v/>
      </c>
      <c r="R46" s="40" t="str">
        <f t="shared" ca="1" si="9"/>
        <v/>
      </c>
      <c r="AI46" s="40">
        <v>34</v>
      </c>
    </row>
    <row r="47" spans="2:35" ht="20">
      <c r="B47" s="143">
        <v>35</v>
      </c>
      <c r="C47" s="140" t="str">
        <f ca="1">IF(IFERROR(OFFSET(Indicadores!$C$3,MATCH(ReporteIndicadores!$B47&amp;ReporteIndicadores!$C$8,Indicadores!$P$4:$P$47,0),MATCH(ReporteIndicadores!C$12,Indicadores!$C$3:$G$3,0)-1),"")=0,"",IFERROR(OFFSET(Indicadores!$C$3,MATCH(ReporteIndicadores!$B47&amp;ReporteIndicadores!$C$8,Indicadores!$P$4:$P$47,0),MATCH(ReporteIndicadores!C$12,Indicadores!$C$3:$G$3,0)-1),""))</f>
        <v/>
      </c>
      <c r="D47" s="122"/>
      <c r="E47" s="140" t="str">
        <f ca="1">IF(IFERROR(OFFSET(Indicadores!$C$3,MATCH(ReporteIndicadores!$B47&amp;ReporteIndicadores!$C$8,Indicadores!$P$4:$P$47,0),MATCH(ReporteIndicadores!E$12,Indicadores!$C$3:$G$3,0)-1),"")=0,"",IFERROR(OFFSET(Indicadores!$C$3,MATCH(ReporteIndicadores!$B47&amp;ReporteIndicadores!$C$8,Indicadores!$P$4:$P$47,0),MATCH(ReporteIndicadores!E$12,Indicadores!$C$3:$G$3,0)-1),""))</f>
        <v/>
      </c>
      <c r="F47" s="122"/>
      <c r="G47" s="123" t="str">
        <f ca="1">IF(IFERROR(OFFSET(Indicadores!$C$3,MATCH(ReporteIndicadores!$B47&amp;ReporteIndicadores!$C$8,Indicadores!$P$4:$P$47,0),MATCH(ReporteIndicadores!G$12,Indicadores!$C$3:$G$3,0)-1),"")=0,"",IFERROR(OFFSET(Indicadores!$C$3,MATCH(ReporteIndicadores!$B47&amp;ReporteIndicadores!$C$8,Indicadores!$P$4:$P$47,0),MATCH(ReporteIndicadores!G$12,Indicadores!$C$3:$G$3,0)-1),""))</f>
        <v/>
      </c>
      <c r="H47" s="46"/>
      <c r="N47" s="40" t="str">
        <f t="shared" ca="1" si="5"/>
        <v/>
      </c>
      <c r="O47" s="40" t="str">
        <f t="shared" ca="1" si="6"/>
        <v/>
      </c>
      <c r="P47" s="40" t="str">
        <f t="shared" ca="1" si="7"/>
        <v/>
      </c>
      <c r="Q47" s="40" t="str">
        <f t="shared" ca="1" si="8"/>
        <v/>
      </c>
      <c r="R47" s="40" t="str">
        <f t="shared" ca="1" si="9"/>
        <v/>
      </c>
      <c r="AI47" s="40">
        <v>35</v>
      </c>
    </row>
    <row r="48" spans="2:35" ht="20">
      <c r="B48" s="143">
        <v>36</v>
      </c>
      <c r="C48" s="140" t="str">
        <f ca="1">IF(IFERROR(OFFSET(Indicadores!$C$3,MATCH(ReporteIndicadores!$B48&amp;ReporteIndicadores!$C$8,Indicadores!$P$4:$P$47,0),MATCH(ReporteIndicadores!C$12,Indicadores!$C$3:$G$3,0)-1),"")=0,"",IFERROR(OFFSET(Indicadores!$C$3,MATCH(ReporteIndicadores!$B48&amp;ReporteIndicadores!$C$8,Indicadores!$P$4:$P$47,0),MATCH(ReporteIndicadores!C$12,Indicadores!$C$3:$G$3,0)-1),""))</f>
        <v/>
      </c>
      <c r="D48" s="122"/>
      <c r="E48" s="140" t="str">
        <f ca="1">IF(IFERROR(OFFSET(Indicadores!$C$3,MATCH(ReporteIndicadores!$B48&amp;ReporteIndicadores!$C$8,Indicadores!$P$4:$P$47,0),MATCH(ReporteIndicadores!E$12,Indicadores!$C$3:$G$3,0)-1),"")=0,"",IFERROR(OFFSET(Indicadores!$C$3,MATCH(ReporteIndicadores!$B48&amp;ReporteIndicadores!$C$8,Indicadores!$P$4:$P$47,0),MATCH(ReporteIndicadores!E$12,Indicadores!$C$3:$G$3,0)-1),""))</f>
        <v/>
      </c>
      <c r="F48" s="122"/>
      <c r="G48" s="123" t="str">
        <f ca="1">IF(IFERROR(OFFSET(Indicadores!$C$3,MATCH(ReporteIndicadores!$B48&amp;ReporteIndicadores!$C$8,Indicadores!$P$4:$P$47,0),MATCH(ReporteIndicadores!G$12,Indicadores!$C$3:$G$3,0)-1),"")=0,"",IFERROR(OFFSET(Indicadores!$C$3,MATCH(ReporteIndicadores!$B48&amp;ReporteIndicadores!$C$8,Indicadores!$P$4:$P$47,0),MATCH(ReporteIndicadores!G$12,Indicadores!$C$3:$G$3,0)-1),""))</f>
        <v/>
      </c>
      <c r="H48" s="46"/>
      <c r="N48" s="40" t="str">
        <f t="shared" ca="1" si="5"/>
        <v/>
      </c>
      <c r="O48" s="40" t="str">
        <f t="shared" ca="1" si="6"/>
        <v/>
      </c>
      <c r="P48" s="40" t="str">
        <f t="shared" ca="1" si="7"/>
        <v/>
      </c>
      <c r="Q48" s="40" t="str">
        <f t="shared" ca="1" si="8"/>
        <v/>
      </c>
      <c r="R48" s="40" t="str">
        <f t="shared" ca="1" si="9"/>
        <v/>
      </c>
      <c r="AI48" s="40">
        <v>36</v>
      </c>
    </row>
    <row r="49" spans="2:35" ht="20">
      <c r="B49" s="143">
        <v>37</v>
      </c>
      <c r="C49" s="140" t="str">
        <f ca="1">IF(IFERROR(OFFSET(Indicadores!$C$3,MATCH(ReporteIndicadores!$B49&amp;ReporteIndicadores!$C$8,Indicadores!$P$4:$P$47,0),MATCH(ReporteIndicadores!C$12,Indicadores!$C$3:$G$3,0)-1),"")=0,"",IFERROR(OFFSET(Indicadores!$C$3,MATCH(ReporteIndicadores!$B49&amp;ReporteIndicadores!$C$8,Indicadores!$P$4:$P$47,0),MATCH(ReporteIndicadores!C$12,Indicadores!$C$3:$G$3,0)-1),""))</f>
        <v/>
      </c>
      <c r="D49" s="122"/>
      <c r="E49" s="140" t="str">
        <f ca="1">IF(IFERROR(OFFSET(Indicadores!$C$3,MATCH(ReporteIndicadores!$B49&amp;ReporteIndicadores!$C$8,Indicadores!$P$4:$P$47,0),MATCH(ReporteIndicadores!E$12,Indicadores!$C$3:$G$3,0)-1),"")=0,"",IFERROR(OFFSET(Indicadores!$C$3,MATCH(ReporteIndicadores!$B49&amp;ReporteIndicadores!$C$8,Indicadores!$P$4:$P$47,0),MATCH(ReporteIndicadores!E$12,Indicadores!$C$3:$G$3,0)-1),""))</f>
        <v/>
      </c>
      <c r="F49" s="122"/>
      <c r="G49" s="123" t="str">
        <f ca="1">IF(IFERROR(OFFSET(Indicadores!$C$3,MATCH(ReporteIndicadores!$B49&amp;ReporteIndicadores!$C$8,Indicadores!$P$4:$P$47,0),MATCH(ReporteIndicadores!G$12,Indicadores!$C$3:$G$3,0)-1),"")=0,"",IFERROR(OFFSET(Indicadores!$C$3,MATCH(ReporteIndicadores!$B49&amp;ReporteIndicadores!$C$8,Indicadores!$P$4:$P$47,0),MATCH(ReporteIndicadores!G$12,Indicadores!$C$3:$G$3,0)-1),""))</f>
        <v/>
      </c>
      <c r="H49" s="46"/>
      <c r="N49" s="40" t="str">
        <f t="shared" ca="1" si="5"/>
        <v/>
      </c>
      <c r="O49" s="40" t="str">
        <f t="shared" ca="1" si="6"/>
        <v/>
      </c>
      <c r="P49" s="40" t="str">
        <f t="shared" ca="1" si="7"/>
        <v/>
      </c>
      <c r="Q49" s="40" t="str">
        <f t="shared" ca="1" si="8"/>
        <v/>
      </c>
      <c r="R49" s="40" t="str">
        <f t="shared" ca="1" si="9"/>
        <v/>
      </c>
      <c r="AI49" s="40">
        <v>37</v>
      </c>
    </row>
    <row r="50" spans="2:35" ht="20">
      <c r="B50" s="143">
        <v>38</v>
      </c>
      <c r="C50" s="140" t="str">
        <f ca="1">IF(IFERROR(OFFSET(Indicadores!$C$3,MATCH(ReporteIndicadores!$B50&amp;ReporteIndicadores!$C$8,Indicadores!$P$4:$P$47,0),MATCH(ReporteIndicadores!C$12,Indicadores!$C$3:$G$3,0)-1),"")=0,"",IFERROR(OFFSET(Indicadores!$C$3,MATCH(ReporteIndicadores!$B50&amp;ReporteIndicadores!$C$8,Indicadores!$P$4:$P$47,0),MATCH(ReporteIndicadores!C$12,Indicadores!$C$3:$G$3,0)-1),""))</f>
        <v/>
      </c>
      <c r="D50" s="122"/>
      <c r="E50" s="140" t="str">
        <f ca="1">IF(IFERROR(OFFSET(Indicadores!$C$3,MATCH(ReporteIndicadores!$B50&amp;ReporteIndicadores!$C$8,Indicadores!$P$4:$P$47,0),MATCH(ReporteIndicadores!E$12,Indicadores!$C$3:$G$3,0)-1),"")=0,"",IFERROR(OFFSET(Indicadores!$C$3,MATCH(ReporteIndicadores!$B50&amp;ReporteIndicadores!$C$8,Indicadores!$P$4:$P$47,0),MATCH(ReporteIndicadores!E$12,Indicadores!$C$3:$G$3,0)-1),""))</f>
        <v/>
      </c>
      <c r="F50" s="122"/>
      <c r="G50" s="123" t="str">
        <f ca="1">IF(IFERROR(OFFSET(Indicadores!$C$3,MATCH(ReporteIndicadores!$B50&amp;ReporteIndicadores!$C$8,Indicadores!$P$4:$P$47,0),MATCH(ReporteIndicadores!G$12,Indicadores!$C$3:$G$3,0)-1),"")=0,"",IFERROR(OFFSET(Indicadores!$C$3,MATCH(ReporteIndicadores!$B50&amp;ReporteIndicadores!$C$8,Indicadores!$P$4:$P$47,0),MATCH(ReporteIndicadores!G$12,Indicadores!$C$3:$G$3,0)-1),""))</f>
        <v/>
      </c>
      <c r="H50" s="46"/>
      <c r="N50" s="40" t="str">
        <f t="shared" ca="1" si="5"/>
        <v/>
      </c>
      <c r="O50" s="40" t="str">
        <f t="shared" ca="1" si="6"/>
        <v/>
      </c>
      <c r="P50" s="40" t="str">
        <f t="shared" ca="1" si="7"/>
        <v/>
      </c>
      <c r="Q50" s="40" t="str">
        <f t="shared" ca="1" si="8"/>
        <v/>
      </c>
      <c r="R50" s="40" t="str">
        <f t="shared" ca="1" si="9"/>
        <v/>
      </c>
      <c r="AI50" s="40">
        <v>38</v>
      </c>
    </row>
    <row r="51" spans="2:35" ht="20">
      <c r="B51" s="143">
        <v>39</v>
      </c>
      <c r="C51" s="140" t="str">
        <f ca="1">IF(IFERROR(OFFSET(Indicadores!$C$3,MATCH(ReporteIndicadores!$B51&amp;ReporteIndicadores!$C$8,Indicadores!$P$4:$P$47,0),MATCH(ReporteIndicadores!C$12,Indicadores!$C$3:$G$3,0)-1),"")=0,"",IFERROR(OFFSET(Indicadores!$C$3,MATCH(ReporteIndicadores!$B51&amp;ReporteIndicadores!$C$8,Indicadores!$P$4:$P$47,0),MATCH(ReporteIndicadores!C$12,Indicadores!$C$3:$G$3,0)-1),""))</f>
        <v/>
      </c>
      <c r="D51" s="122"/>
      <c r="E51" s="140" t="str">
        <f ca="1">IF(IFERROR(OFFSET(Indicadores!$C$3,MATCH(ReporteIndicadores!$B51&amp;ReporteIndicadores!$C$8,Indicadores!$P$4:$P$47,0),MATCH(ReporteIndicadores!E$12,Indicadores!$C$3:$G$3,0)-1),"")=0,"",IFERROR(OFFSET(Indicadores!$C$3,MATCH(ReporteIndicadores!$B51&amp;ReporteIndicadores!$C$8,Indicadores!$P$4:$P$47,0),MATCH(ReporteIndicadores!E$12,Indicadores!$C$3:$G$3,0)-1),""))</f>
        <v/>
      </c>
      <c r="F51" s="122"/>
      <c r="G51" s="123" t="str">
        <f ca="1">IF(IFERROR(OFFSET(Indicadores!$C$3,MATCH(ReporteIndicadores!$B51&amp;ReporteIndicadores!$C$8,Indicadores!$P$4:$P$47,0),MATCH(ReporteIndicadores!G$12,Indicadores!$C$3:$G$3,0)-1),"")=0,"",IFERROR(OFFSET(Indicadores!$C$3,MATCH(ReporteIndicadores!$B51&amp;ReporteIndicadores!$C$8,Indicadores!$P$4:$P$47,0),MATCH(ReporteIndicadores!G$12,Indicadores!$C$3:$G$3,0)-1),""))</f>
        <v/>
      </c>
      <c r="H51" s="46"/>
      <c r="N51" s="40" t="str">
        <f t="shared" ca="1" si="5"/>
        <v/>
      </c>
      <c r="O51" s="40" t="str">
        <f t="shared" ca="1" si="6"/>
        <v/>
      </c>
      <c r="P51" s="40" t="str">
        <f t="shared" ca="1" si="7"/>
        <v/>
      </c>
      <c r="Q51" s="40" t="str">
        <f t="shared" ca="1" si="8"/>
        <v/>
      </c>
      <c r="R51" s="40" t="str">
        <f t="shared" ca="1" si="9"/>
        <v/>
      </c>
      <c r="AI51" s="40">
        <v>39</v>
      </c>
    </row>
    <row r="52" spans="2:35" ht="20">
      <c r="B52" s="143">
        <v>40</v>
      </c>
      <c r="C52" s="140" t="str">
        <f ca="1">IF(IFERROR(OFFSET(Indicadores!$C$3,MATCH(ReporteIndicadores!$B52&amp;ReporteIndicadores!$C$8,Indicadores!$P$4:$P$47,0),MATCH(ReporteIndicadores!C$12,Indicadores!$C$3:$G$3,0)-1),"")=0,"",IFERROR(OFFSET(Indicadores!$C$3,MATCH(ReporteIndicadores!$B52&amp;ReporteIndicadores!$C$8,Indicadores!$P$4:$P$47,0),MATCH(ReporteIndicadores!C$12,Indicadores!$C$3:$G$3,0)-1),""))</f>
        <v/>
      </c>
      <c r="D52" s="122"/>
      <c r="E52" s="140" t="str">
        <f ca="1">IF(IFERROR(OFFSET(Indicadores!$C$3,MATCH(ReporteIndicadores!$B52&amp;ReporteIndicadores!$C$8,Indicadores!$P$4:$P$47,0),MATCH(ReporteIndicadores!E$12,Indicadores!$C$3:$G$3,0)-1),"")=0,"",IFERROR(OFFSET(Indicadores!$C$3,MATCH(ReporteIndicadores!$B52&amp;ReporteIndicadores!$C$8,Indicadores!$P$4:$P$47,0),MATCH(ReporteIndicadores!E$12,Indicadores!$C$3:$G$3,0)-1),""))</f>
        <v/>
      </c>
      <c r="F52" s="122"/>
      <c r="G52" s="123" t="str">
        <f ca="1">IF(IFERROR(OFFSET(Indicadores!$C$3,MATCH(ReporteIndicadores!$B52&amp;ReporteIndicadores!$C$8,Indicadores!$P$4:$P$47,0),MATCH(ReporteIndicadores!G$12,Indicadores!$C$3:$G$3,0)-1),"")=0,"",IFERROR(OFFSET(Indicadores!$C$3,MATCH(ReporteIndicadores!$B52&amp;ReporteIndicadores!$C$8,Indicadores!$P$4:$P$47,0),MATCH(ReporteIndicadores!G$12,Indicadores!$C$3:$G$3,0)-1),""))</f>
        <v/>
      </c>
      <c r="H52" s="46"/>
      <c r="N52" s="40" t="str">
        <f t="shared" ca="1" si="5"/>
        <v/>
      </c>
      <c r="O52" s="40" t="str">
        <f t="shared" ca="1" si="6"/>
        <v/>
      </c>
      <c r="P52" s="40" t="str">
        <f t="shared" ca="1" si="7"/>
        <v/>
      </c>
      <c r="Q52" s="40" t="str">
        <f t="shared" ca="1" si="8"/>
        <v/>
      </c>
      <c r="R52" s="40" t="str">
        <f t="shared" ca="1" si="9"/>
        <v/>
      </c>
      <c r="AI52" s="40">
        <v>40</v>
      </c>
    </row>
    <row r="53" spans="2:35" ht="20">
      <c r="B53" s="143">
        <v>41</v>
      </c>
      <c r="C53" s="140" t="str">
        <f ca="1">IF(IFERROR(OFFSET(Indicadores!$C$3,MATCH(ReporteIndicadores!$B53&amp;ReporteIndicadores!$C$8,Indicadores!$P$4:$P$47,0),MATCH(ReporteIndicadores!C$12,Indicadores!$C$3:$G$3,0)-1),"")=0,"",IFERROR(OFFSET(Indicadores!$C$3,MATCH(ReporteIndicadores!$B53&amp;ReporteIndicadores!$C$8,Indicadores!$P$4:$P$47,0),MATCH(ReporteIndicadores!C$12,Indicadores!$C$3:$G$3,0)-1),""))</f>
        <v/>
      </c>
      <c r="D53" s="122"/>
      <c r="E53" s="140" t="str">
        <f ca="1">IF(IFERROR(OFFSET(Indicadores!$C$3,MATCH(ReporteIndicadores!$B53&amp;ReporteIndicadores!$C$8,Indicadores!$P$4:$P$47,0),MATCH(ReporteIndicadores!E$12,Indicadores!$C$3:$G$3,0)-1),"")=0,"",IFERROR(OFFSET(Indicadores!$C$3,MATCH(ReporteIndicadores!$B53&amp;ReporteIndicadores!$C$8,Indicadores!$P$4:$P$47,0),MATCH(ReporteIndicadores!E$12,Indicadores!$C$3:$G$3,0)-1),""))</f>
        <v/>
      </c>
      <c r="F53" s="122"/>
      <c r="G53" s="123" t="str">
        <f ca="1">IF(IFERROR(OFFSET(Indicadores!$C$3,MATCH(ReporteIndicadores!$B53&amp;ReporteIndicadores!$C$8,Indicadores!$P$4:$P$47,0),MATCH(ReporteIndicadores!G$12,Indicadores!$C$3:$G$3,0)-1),"")=0,"",IFERROR(OFFSET(Indicadores!$C$3,MATCH(ReporteIndicadores!$B53&amp;ReporteIndicadores!$C$8,Indicadores!$P$4:$P$47,0),MATCH(ReporteIndicadores!G$12,Indicadores!$C$3:$G$3,0)-1),""))</f>
        <v/>
      </c>
      <c r="H53" s="46"/>
      <c r="N53" s="40" t="str">
        <f t="shared" ca="1" si="5"/>
        <v/>
      </c>
      <c r="O53" s="40" t="str">
        <f t="shared" ca="1" si="6"/>
        <v/>
      </c>
      <c r="P53" s="40" t="str">
        <f t="shared" ca="1" si="7"/>
        <v/>
      </c>
      <c r="Q53" s="40" t="str">
        <f t="shared" ca="1" si="8"/>
        <v/>
      </c>
      <c r="R53" s="40" t="str">
        <f t="shared" ca="1" si="9"/>
        <v/>
      </c>
      <c r="AI53" s="40">
        <v>41</v>
      </c>
    </row>
    <row r="54" spans="2:35" ht="20">
      <c r="B54" s="143">
        <v>42</v>
      </c>
      <c r="C54" s="140" t="str">
        <f ca="1">IF(IFERROR(OFFSET(Indicadores!$C$3,MATCH(ReporteIndicadores!$B54&amp;ReporteIndicadores!$C$8,Indicadores!$P$4:$P$47,0),MATCH(ReporteIndicadores!C$12,Indicadores!$C$3:$G$3,0)-1),"")=0,"",IFERROR(OFFSET(Indicadores!$C$3,MATCH(ReporteIndicadores!$B54&amp;ReporteIndicadores!$C$8,Indicadores!$P$4:$P$47,0),MATCH(ReporteIndicadores!C$12,Indicadores!$C$3:$G$3,0)-1),""))</f>
        <v/>
      </c>
      <c r="D54" s="122"/>
      <c r="E54" s="140" t="str">
        <f ca="1">IF(IFERROR(OFFSET(Indicadores!$C$3,MATCH(ReporteIndicadores!$B54&amp;ReporteIndicadores!$C$8,Indicadores!$P$4:$P$47,0),MATCH(ReporteIndicadores!E$12,Indicadores!$C$3:$G$3,0)-1),"")=0,"",IFERROR(OFFSET(Indicadores!$C$3,MATCH(ReporteIndicadores!$B54&amp;ReporteIndicadores!$C$8,Indicadores!$P$4:$P$47,0),MATCH(ReporteIndicadores!E$12,Indicadores!$C$3:$G$3,0)-1),""))</f>
        <v/>
      </c>
      <c r="F54" s="122"/>
      <c r="G54" s="123" t="str">
        <f ca="1">IF(IFERROR(OFFSET(Indicadores!$C$3,MATCH(ReporteIndicadores!$B54&amp;ReporteIndicadores!$C$8,Indicadores!$P$4:$P$47,0),MATCH(ReporteIndicadores!G$12,Indicadores!$C$3:$G$3,0)-1),"")=0,"",IFERROR(OFFSET(Indicadores!$C$3,MATCH(ReporteIndicadores!$B54&amp;ReporteIndicadores!$C$8,Indicadores!$P$4:$P$47,0),MATCH(ReporteIndicadores!G$12,Indicadores!$C$3:$G$3,0)-1),""))</f>
        <v/>
      </c>
      <c r="H54" s="46"/>
      <c r="N54" s="40" t="str">
        <f t="shared" ca="1" si="5"/>
        <v/>
      </c>
      <c r="O54" s="40" t="str">
        <f t="shared" ca="1" si="6"/>
        <v/>
      </c>
      <c r="P54" s="40" t="str">
        <f t="shared" ca="1" si="7"/>
        <v/>
      </c>
      <c r="Q54" s="40" t="str">
        <f t="shared" ca="1" si="8"/>
        <v/>
      </c>
      <c r="R54" s="40" t="str">
        <f t="shared" ca="1" si="9"/>
        <v/>
      </c>
      <c r="AI54" s="40">
        <v>42</v>
      </c>
    </row>
    <row r="55" spans="2:35" ht="20">
      <c r="B55" s="143">
        <v>43</v>
      </c>
      <c r="C55" s="140" t="str">
        <f ca="1">IF(IFERROR(OFFSET(Indicadores!$C$3,MATCH(ReporteIndicadores!$B55&amp;ReporteIndicadores!$C$8,Indicadores!$P$4:$P$47,0),MATCH(ReporteIndicadores!C$12,Indicadores!$C$3:$G$3,0)-1),"")=0,"",IFERROR(OFFSET(Indicadores!$C$3,MATCH(ReporteIndicadores!$B55&amp;ReporteIndicadores!$C$8,Indicadores!$P$4:$P$47,0),MATCH(ReporteIndicadores!C$12,Indicadores!$C$3:$G$3,0)-1),""))</f>
        <v/>
      </c>
      <c r="D55" s="122"/>
      <c r="E55" s="140" t="str">
        <f ca="1">IF(IFERROR(OFFSET(Indicadores!$C$3,MATCH(ReporteIndicadores!$B55&amp;ReporteIndicadores!$C$8,Indicadores!$P$4:$P$47,0),MATCH(ReporteIndicadores!E$12,Indicadores!$C$3:$G$3,0)-1),"")=0,"",IFERROR(OFFSET(Indicadores!$C$3,MATCH(ReporteIndicadores!$B55&amp;ReporteIndicadores!$C$8,Indicadores!$P$4:$P$47,0),MATCH(ReporteIndicadores!E$12,Indicadores!$C$3:$G$3,0)-1),""))</f>
        <v/>
      </c>
      <c r="F55" s="122"/>
      <c r="G55" s="123" t="str">
        <f ca="1">IF(IFERROR(OFFSET(Indicadores!$C$3,MATCH(ReporteIndicadores!$B55&amp;ReporteIndicadores!$C$8,Indicadores!$P$4:$P$47,0),MATCH(ReporteIndicadores!G$12,Indicadores!$C$3:$G$3,0)-1),"")=0,"",IFERROR(OFFSET(Indicadores!$C$3,MATCH(ReporteIndicadores!$B55&amp;ReporteIndicadores!$C$8,Indicadores!$P$4:$P$47,0),MATCH(ReporteIndicadores!G$12,Indicadores!$C$3:$G$3,0)-1),""))</f>
        <v/>
      </c>
      <c r="H55" s="46"/>
      <c r="N55" s="40" t="str">
        <f t="shared" ca="1" si="5"/>
        <v/>
      </c>
      <c r="O55" s="40" t="str">
        <f t="shared" ca="1" si="6"/>
        <v/>
      </c>
      <c r="P55" s="40" t="str">
        <f t="shared" ca="1" si="7"/>
        <v/>
      </c>
      <c r="Q55" s="40" t="str">
        <f t="shared" ca="1" si="8"/>
        <v/>
      </c>
      <c r="R55" s="40" t="str">
        <f t="shared" ca="1" si="9"/>
        <v/>
      </c>
      <c r="AI55" s="40">
        <v>43</v>
      </c>
    </row>
    <row r="56" spans="2:35" ht="20">
      <c r="B56" s="143">
        <v>44</v>
      </c>
      <c r="C56" s="140" t="str">
        <f ca="1">IF(IFERROR(OFFSET(Indicadores!$C$3,MATCH(ReporteIndicadores!$B56&amp;ReporteIndicadores!$C$8,Indicadores!$P$4:$P$47,0),MATCH(ReporteIndicadores!C$12,Indicadores!$C$3:$G$3,0)-1),"")=0,"",IFERROR(OFFSET(Indicadores!$C$3,MATCH(ReporteIndicadores!$B56&amp;ReporteIndicadores!$C$8,Indicadores!$P$4:$P$47,0),MATCH(ReporteIndicadores!C$12,Indicadores!$C$3:$G$3,0)-1),""))</f>
        <v/>
      </c>
      <c r="D56" s="122"/>
      <c r="E56" s="140" t="str">
        <f ca="1">IF(IFERROR(OFFSET(Indicadores!$C$3,MATCH(ReporteIndicadores!$B56&amp;ReporteIndicadores!$C$8,Indicadores!$P$4:$P$47,0),MATCH(ReporteIndicadores!E$12,Indicadores!$C$3:$G$3,0)-1),"")=0,"",IFERROR(OFFSET(Indicadores!$C$3,MATCH(ReporteIndicadores!$B56&amp;ReporteIndicadores!$C$8,Indicadores!$P$4:$P$47,0),MATCH(ReporteIndicadores!E$12,Indicadores!$C$3:$G$3,0)-1),""))</f>
        <v/>
      </c>
      <c r="F56" s="122"/>
      <c r="G56" s="123" t="str">
        <f ca="1">IF(IFERROR(OFFSET(Indicadores!$C$3,MATCH(ReporteIndicadores!$B56&amp;ReporteIndicadores!$C$8,Indicadores!$P$4:$P$47,0),MATCH(ReporteIndicadores!G$12,Indicadores!$C$3:$G$3,0)-1),"")=0,"",IFERROR(OFFSET(Indicadores!$C$3,MATCH(ReporteIndicadores!$B56&amp;ReporteIndicadores!$C$8,Indicadores!$P$4:$P$47,0),MATCH(ReporteIndicadores!G$12,Indicadores!$C$3:$G$3,0)-1),""))</f>
        <v/>
      </c>
      <c r="H56" s="46"/>
      <c r="N56" s="40" t="str">
        <f t="shared" ca="1" si="5"/>
        <v/>
      </c>
      <c r="O56" s="40" t="str">
        <f t="shared" ca="1" si="6"/>
        <v/>
      </c>
      <c r="P56" s="40" t="str">
        <f t="shared" ca="1" si="7"/>
        <v/>
      </c>
      <c r="Q56" s="40" t="str">
        <f t="shared" ca="1" si="8"/>
        <v/>
      </c>
      <c r="R56" s="40" t="str">
        <f t="shared" ca="1" si="9"/>
        <v/>
      </c>
      <c r="AI56" s="40">
        <v>44</v>
      </c>
    </row>
    <row r="57" spans="2:35" ht="20">
      <c r="B57" s="143">
        <v>45</v>
      </c>
      <c r="C57" s="140" t="str">
        <f ca="1">IF(IFERROR(OFFSET(Indicadores!$C$3,MATCH(ReporteIndicadores!$B57&amp;ReporteIndicadores!$C$8,Indicadores!$P$4:$P$47,0),MATCH(ReporteIndicadores!C$12,Indicadores!$C$3:$G$3,0)-1),"")=0,"",IFERROR(OFFSET(Indicadores!$C$3,MATCH(ReporteIndicadores!$B57&amp;ReporteIndicadores!$C$8,Indicadores!$P$4:$P$47,0),MATCH(ReporteIndicadores!C$12,Indicadores!$C$3:$G$3,0)-1),""))</f>
        <v/>
      </c>
      <c r="D57" s="122"/>
      <c r="E57" s="140" t="str">
        <f ca="1">IF(IFERROR(OFFSET(Indicadores!$C$3,MATCH(ReporteIndicadores!$B57&amp;ReporteIndicadores!$C$8,Indicadores!$P$4:$P$47,0),MATCH(ReporteIndicadores!E$12,Indicadores!$C$3:$G$3,0)-1),"")=0,"",IFERROR(OFFSET(Indicadores!$C$3,MATCH(ReporteIndicadores!$B57&amp;ReporteIndicadores!$C$8,Indicadores!$P$4:$P$47,0),MATCH(ReporteIndicadores!E$12,Indicadores!$C$3:$G$3,0)-1),""))</f>
        <v/>
      </c>
      <c r="F57" s="122"/>
      <c r="G57" s="123" t="str">
        <f ca="1">IF(IFERROR(OFFSET(Indicadores!$C$3,MATCH(ReporteIndicadores!$B57&amp;ReporteIndicadores!$C$8,Indicadores!$P$4:$P$47,0),MATCH(ReporteIndicadores!G$12,Indicadores!$C$3:$G$3,0)-1),"")=0,"",IFERROR(OFFSET(Indicadores!$C$3,MATCH(ReporteIndicadores!$B57&amp;ReporteIndicadores!$C$8,Indicadores!$P$4:$P$47,0),MATCH(ReporteIndicadores!G$12,Indicadores!$C$3:$G$3,0)-1),""))</f>
        <v/>
      </c>
      <c r="H57" s="46"/>
      <c r="N57" s="40" t="str">
        <f t="shared" ca="1" si="5"/>
        <v/>
      </c>
      <c r="O57" s="40" t="str">
        <f t="shared" ca="1" si="6"/>
        <v/>
      </c>
      <c r="P57" s="40" t="str">
        <f t="shared" ca="1" si="7"/>
        <v/>
      </c>
      <c r="Q57" s="40" t="str">
        <f t="shared" ca="1" si="8"/>
        <v/>
      </c>
      <c r="R57" s="40" t="str">
        <f t="shared" ca="1" si="9"/>
        <v/>
      </c>
      <c r="AI57" s="40">
        <v>45</v>
      </c>
    </row>
    <row r="58" spans="2:35" ht="20">
      <c r="B58" s="143">
        <v>46</v>
      </c>
      <c r="C58" s="140" t="str">
        <f ca="1">IF(IFERROR(OFFSET(Indicadores!$C$3,MATCH(ReporteIndicadores!$B58&amp;ReporteIndicadores!$C$8,Indicadores!$P$4:$P$47,0),MATCH(ReporteIndicadores!C$12,Indicadores!$C$3:$G$3,0)-1),"")=0,"",IFERROR(OFFSET(Indicadores!$C$3,MATCH(ReporteIndicadores!$B58&amp;ReporteIndicadores!$C$8,Indicadores!$P$4:$P$47,0),MATCH(ReporteIndicadores!C$12,Indicadores!$C$3:$G$3,0)-1),""))</f>
        <v/>
      </c>
      <c r="D58" s="122"/>
      <c r="E58" s="140" t="str">
        <f ca="1">IF(IFERROR(OFFSET(Indicadores!$C$3,MATCH(ReporteIndicadores!$B58&amp;ReporteIndicadores!$C$8,Indicadores!$P$4:$P$47,0),MATCH(ReporteIndicadores!E$12,Indicadores!$C$3:$G$3,0)-1),"")=0,"",IFERROR(OFFSET(Indicadores!$C$3,MATCH(ReporteIndicadores!$B58&amp;ReporteIndicadores!$C$8,Indicadores!$P$4:$P$47,0),MATCH(ReporteIndicadores!E$12,Indicadores!$C$3:$G$3,0)-1),""))</f>
        <v/>
      </c>
      <c r="F58" s="122"/>
      <c r="G58" s="123" t="str">
        <f ca="1">IF(IFERROR(OFFSET(Indicadores!$C$3,MATCH(ReporteIndicadores!$B58&amp;ReporteIndicadores!$C$8,Indicadores!$P$4:$P$47,0),MATCH(ReporteIndicadores!G$12,Indicadores!$C$3:$G$3,0)-1),"")=0,"",IFERROR(OFFSET(Indicadores!$C$3,MATCH(ReporteIndicadores!$B58&amp;ReporteIndicadores!$C$8,Indicadores!$P$4:$P$47,0),MATCH(ReporteIndicadores!G$12,Indicadores!$C$3:$G$3,0)-1),""))</f>
        <v/>
      </c>
      <c r="H58" s="46"/>
      <c r="N58" s="40" t="str">
        <f t="shared" ca="1" si="5"/>
        <v/>
      </c>
      <c r="O58" s="40" t="str">
        <f t="shared" ca="1" si="6"/>
        <v/>
      </c>
      <c r="P58" s="40" t="str">
        <f t="shared" ca="1" si="7"/>
        <v/>
      </c>
      <c r="Q58" s="40" t="str">
        <f t="shared" ca="1" si="8"/>
        <v/>
      </c>
      <c r="R58" s="40" t="str">
        <f t="shared" ca="1" si="9"/>
        <v/>
      </c>
      <c r="AI58" s="40">
        <v>46</v>
      </c>
    </row>
    <row r="59" spans="2:35" ht="20">
      <c r="B59" s="143">
        <v>47</v>
      </c>
      <c r="C59" s="140" t="str">
        <f ca="1">IF(IFERROR(OFFSET(Indicadores!$C$3,MATCH(ReporteIndicadores!$B59&amp;ReporteIndicadores!$C$8,Indicadores!$P$4:$P$47,0),MATCH(ReporteIndicadores!C$12,Indicadores!$C$3:$G$3,0)-1),"")=0,"",IFERROR(OFFSET(Indicadores!$C$3,MATCH(ReporteIndicadores!$B59&amp;ReporteIndicadores!$C$8,Indicadores!$P$4:$P$47,0),MATCH(ReporteIndicadores!C$12,Indicadores!$C$3:$G$3,0)-1),""))</f>
        <v/>
      </c>
      <c r="D59" s="122"/>
      <c r="E59" s="140" t="str">
        <f ca="1">IF(IFERROR(OFFSET(Indicadores!$C$3,MATCH(ReporteIndicadores!$B59&amp;ReporteIndicadores!$C$8,Indicadores!$P$4:$P$47,0),MATCH(ReporteIndicadores!E$12,Indicadores!$C$3:$G$3,0)-1),"")=0,"",IFERROR(OFFSET(Indicadores!$C$3,MATCH(ReporteIndicadores!$B59&amp;ReporteIndicadores!$C$8,Indicadores!$P$4:$P$47,0),MATCH(ReporteIndicadores!E$12,Indicadores!$C$3:$G$3,0)-1),""))</f>
        <v/>
      </c>
      <c r="F59" s="122"/>
      <c r="G59" s="123" t="str">
        <f ca="1">IF(IFERROR(OFFSET(Indicadores!$C$3,MATCH(ReporteIndicadores!$B59&amp;ReporteIndicadores!$C$8,Indicadores!$P$4:$P$47,0),MATCH(ReporteIndicadores!G$12,Indicadores!$C$3:$G$3,0)-1),"")=0,"",IFERROR(OFFSET(Indicadores!$C$3,MATCH(ReporteIndicadores!$B59&amp;ReporteIndicadores!$C$8,Indicadores!$P$4:$P$47,0),MATCH(ReporteIndicadores!G$12,Indicadores!$C$3:$G$3,0)-1),""))</f>
        <v/>
      </c>
      <c r="H59" s="46"/>
      <c r="N59" s="40" t="str">
        <f t="shared" ca="1" si="5"/>
        <v/>
      </c>
      <c r="O59" s="40" t="str">
        <f t="shared" ca="1" si="6"/>
        <v/>
      </c>
      <c r="P59" s="40" t="str">
        <f t="shared" ca="1" si="7"/>
        <v/>
      </c>
      <c r="Q59" s="40" t="str">
        <f t="shared" ca="1" si="8"/>
        <v/>
      </c>
      <c r="R59" s="40" t="str">
        <f t="shared" ca="1" si="9"/>
        <v/>
      </c>
      <c r="AI59" s="40">
        <v>47</v>
      </c>
    </row>
    <row r="60" spans="2:35" ht="20">
      <c r="B60" s="143">
        <v>48</v>
      </c>
      <c r="C60" s="140" t="str">
        <f ca="1">IF(IFERROR(OFFSET(Indicadores!$C$3,MATCH(ReporteIndicadores!$B60&amp;ReporteIndicadores!$C$8,Indicadores!$P$4:$P$47,0),MATCH(ReporteIndicadores!C$12,Indicadores!$C$3:$G$3,0)-1),"")=0,"",IFERROR(OFFSET(Indicadores!$C$3,MATCH(ReporteIndicadores!$B60&amp;ReporteIndicadores!$C$8,Indicadores!$P$4:$P$47,0),MATCH(ReporteIndicadores!C$12,Indicadores!$C$3:$G$3,0)-1),""))</f>
        <v/>
      </c>
      <c r="D60" s="122"/>
      <c r="E60" s="140" t="str">
        <f ca="1">IF(IFERROR(OFFSET(Indicadores!$C$3,MATCH(ReporteIndicadores!$B60&amp;ReporteIndicadores!$C$8,Indicadores!$P$4:$P$47,0),MATCH(ReporteIndicadores!E$12,Indicadores!$C$3:$G$3,0)-1),"")=0,"",IFERROR(OFFSET(Indicadores!$C$3,MATCH(ReporteIndicadores!$B60&amp;ReporteIndicadores!$C$8,Indicadores!$P$4:$P$47,0),MATCH(ReporteIndicadores!E$12,Indicadores!$C$3:$G$3,0)-1),""))</f>
        <v/>
      </c>
      <c r="F60" s="122"/>
      <c r="G60" s="123" t="str">
        <f ca="1">IF(IFERROR(OFFSET(Indicadores!$C$3,MATCH(ReporteIndicadores!$B60&amp;ReporteIndicadores!$C$8,Indicadores!$P$4:$P$47,0),MATCH(ReporteIndicadores!G$12,Indicadores!$C$3:$G$3,0)-1),"")=0,"",IFERROR(OFFSET(Indicadores!$C$3,MATCH(ReporteIndicadores!$B60&amp;ReporteIndicadores!$C$8,Indicadores!$P$4:$P$47,0),MATCH(ReporteIndicadores!G$12,Indicadores!$C$3:$G$3,0)-1),""))</f>
        <v/>
      </c>
      <c r="H60" s="46"/>
      <c r="N60" s="40" t="str">
        <f t="shared" ca="1" si="5"/>
        <v/>
      </c>
      <c r="O60" s="40" t="str">
        <f t="shared" ca="1" si="6"/>
        <v/>
      </c>
      <c r="P60" s="40" t="str">
        <f t="shared" ca="1" si="7"/>
        <v/>
      </c>
      <c r="Q60" s="40" t="str">
        <f t="shared" ca="1" si="8"/>
        <v/>
      </c>
      <c r="R60" s="40" t="str">
        <f t="shared" ca="1" si="9"/>
        <v/>
      </c>
      <c r="AI60" s="40">
        <v>48</v>
      </c>
    </row>
    <row r="61" spans="2:35" ht="20">
      <c r="B61" s="143">
        <v>49</v>
      </c>
      <c r="C61" s="140" t="str">
        <f ca="1">IF(IFERROR(OFFSET(Indicadores!$C$3,MATCH(ReporteIndicadores!$B61&amp;ReporteIndicadores!$C$8,Indicadores!$P$4:$P$47,0),MATCH(ReporteIndicadores!C$12,Indicadores!$C$3:$G$3,0)-1),"")=0,"",IFERROR(OFFSET(Indicadores!$C$3,MATCH(ReporteIndicadores!$B61&amp;ReporteIndicadores!$C$8,Indicadores!$P$4:$P$47,0),MATCH(ReporteIndicadores!C$12,Indicadores!$C$3:$G$3,0)-1),""))</f>
        <v/>
      </c>
      <c r="D61" s="122"/>
      <c r="E61" s="140" t="str">
        <f ca="1">IF(IFERROR(OFFSET(Indicadores!$C$3,MATCH(ReporteIndicadores!$B61&amp;ReporteIndicadores!$C$8,Indicadores!$P$4:$P$47,0),MATCH(ReporteIndicadores!E$12,Indicadores!$C$3:$G$3,0)-1),"")=0,"",IFERROR(OFFSET(Indicadores!$C$3,MATCH(ReporteIndicadores!$B61&amp;ReporteIndicadores!$C$8,Indicadores!$P$4:$P$47,0),MATCH(ReporteIndicadores!E$12,Indicadores!$C$3:$G$3,0)-1),""))</f>
        <v/>
      </c>
      <c r="F61" s="122"/>
      <c r="G61" s="123" t="str">
        <f ca="1">IF(IFERROR(OFFSET(Indicadores!$C$3,MATCH(ReporteIndicadores!$B61&amp;ReporteIndicadores!$C$8,Indicadores!$P$4:$P$47,0),MATCH(ReporteIndicadores!G$12,Indicadores!$C$3:$G$3,0)-1),"")=0,"",IFERROR(OFFSET(Indicadores!$C$3,MATCH(ReporteIndicadores!$B61&amp;ReporteIndicadores!$C$8,Indicadores!$P$4:$P$47,0),MATCH(ReporteIndicadores!G$12,Indicadores!$C$3:$G$3,0)-1),""))</f>
        <v/>
      </c>
      <c r="H61" s="46"/>
      <c r="N61" s="40" t="str">
        <f t="shared" ca="1" si="5"/>
        <v/>
      </c>
      <c r="O61" s="40" t="str">
        <f t="shared" ca="1" si="6"/>
        <v/>
      </c>
      <c r="P61" s="40" t="str">
        <f t="shared" ca="1" si="7"/>
        <v/>
      </c>
      <c r="Q61" s="40" t="str">
        <f t="shared" ca="1" si="8"/>
        <v/>
      </c>
      <c r="R61" s="40" t="str">
        <f t="shared" ca="1" si="9"/>
        <v/>
      </c>
      <c r="AI61" s="40">
        <v>49</v>
      </c>
    </row>
    <row r="62" spans="2:35" ht="20">
      <c r="B62" s="143">
        <v>50</v>
      </c>
      <c r="C62" s="140" t="str">
        <f ca="1">IF(IFERROR(OFFSET(Indicadores!$C$3,MATCH(ReporteIndicadores!$B62&amp;ReporteIndicadores!$C$8,Indicadores!$P$4:$P$47,0),MATCH(ReporteIndicadores!C$12,Indicadores!$C$3:$G$3,0)-1),"")=0,"",IFERROR(OFFSET(Indicadores!$C$3,MATCH(ReporteIndicadores!$B62&amp;ReporteIndicadores!$C$8,Indicadores!$P$4:$P$47,0),MATCH(ReporteIndicadores!C$12,Indicadores!$C$3:$G$3,0)-1),""))</f>
        <v/>
      </c>
      <c r="D62" s="122"/>
      <c r="E62" s="140" t="str">
        <f ca="1">IF(IFERROR(OFFSET(Indicadores!$C$3,MATCH(ReporteIndicadores!$B62&amp;ReporteIndicadores!$C$8,Indicadores!$P$4:$P$47,0),MATCH(ReporteIndicadores!E$12,Indicadores!$C$3:$G$3,0)-1),"")=0,"",IFERROR(OFFSET(Indicadores!$C$3,MATCH(ReporteIndicadores!$B62&amp;ReporteIndicadores!$C$8,Indicadores!$P$4:$P$47,0),MATCH(ReporteIndicadores!E$12,Indicadores!$C$3:$G$3,0)-1),""))</f>
        <v/>
      </c>
      <c r="F62" s="122"/>
      <c r="G62" s="123" t="str">
        <f ca="1">IF(IFERROR(OFFSET(Indicadores!$C$3,MATCH(ReporteIndicadores!$B62&amp;ReporteIndicadores!$C$8,Indicadores!$P$4:$P$47,0),MATCH(ReporteIndicadores!G$12,Indicadores!$C$3:$G$3,0)-1),"")=0,"",IFERROR(OFFSET(Indicadores!$C$3,MATCH(ReporteIndicadores!$B62&amp;ReporteIndicadores!$C$8,Indicadores!$P$4:$P$47,0),MATCH(ReporteIndicadores!G$12,Indicadores!$C$3:$G$3,0)-1),""))</f>
        <v/>
      </c>
      <c r="H62" s="46"/>
      <c r="N62" s="40" t="str">
        <f t="shared" ca="1" si="5"/>
        <v/>
      </c>
      <c r="O62" s="40" t="str">
        <f t="shared" ca="1" si="6"/>
        <v/>
      </c>
      <c r="P62" s="40" t="str">
        <f t="shared" ca="1" si="7"/>
        <v/>
      </c>
      <c r="Q62" s="40" t="str">
        <f t="shared" ca="1" si="8"/>
        <v/>
      </c>
      <c r="R62" s="40" t="str">
        <f t="shared" ca="1" si="9"/>
        <v/>
      </c>
      <c r="AI62" s="40">
        <v>50</v>
      </c>
    </row>
    <row r="63" spans="2:35" ht="20">
      <c r="B63" s="143">
        <v>51</v>
      </c>
      <c r="C63" s="140" t="str">
        <f ca="1">IF(IFERROR(OFFSET(Indicadores!$C$3,MATCH(ReporteIndicadores!$B63&amp;ReporteIndicadores!$C$8,Indicadores!$P$4:$P$47,0),MATCH(ReporteIndicadores!C$12,Indicadores!$C$3:$G$3,0)-1),"")=0,"",IFERROR(OFFSET(Indicadores!$C$3,MATCH(ReporteIndicadores!$B63&amp;ReporteIndicadores!$C$8,Indicadores!$P$4:$P$47,0),MATCH(ReporteIndicadores!C$12,Indicadores!$C$3:$G$3,0)-1),""))</f>
        <v/>
      </c>
      <c r="D63" s="122"/>
      <c r="E63" s="140" t="str">
        <f ca="1">IF(IFERROR(OFFSET(Indicadores!$C$3,MATCH(ReporteIndicadores!$B63&amp;ReporteIndicadores!$C$8,Indicadores!$P$4:$P$47,0),MATCH(ReporteIndicadores!E$12,Indicadores!$C$3:$G$3,0)-1),"")=0,"",IFERROR(OFFSET(Indicadores!$C$3,MATCH(ReporteIndicadores!$B63&amp;ReporteIndicadores!$C$8,Indicadores!$P$4:$P$47,0),MATCH(ReporteIndicadores!E$12,Indicadores!$C$3:$G$3,0)-1),""))</f>
        <v/>
      </c>
      <c r="F63" s="122"/>
      <c r="G63" s="123" t="str">
        <f ca="1">IF(IFERROR(OFFSET(Indicadores!$C$3,MATCH(ReporteIndicadores!$B63&amp;ReporteIndicadores!$C$8,Indicadores!$P$4:$P$47,0),MATCH(ReporteIndicadores!G$12,Indicadores!$C$3:$G$3,0)-1),"")=0,"",IFERROR(OFFSET(Indicadores!$C$3,MATCH(ReporteIndicadores!$B63&amp;ReporteIndicadores!$C$8,Indicadores!$P$4:$P$47,0),MATCH(ReporteIndicadores!G$12,Indicadores!$C$3:$G$3,0)-1),""))</f>
        <v/>
      </c>
      <c r="H63" s="46"/>
      <c r="N63" s="40" t="str">
        <f t="shared" ca="1" si="5"/>
        <v/>
      </c>
      <c r="O63" s="40" t="str">
        <f t="shared" ca="1" si="6"/>
        <v/>
      </c>
      <c r="P63" s="40" t="str">
        <f t="shared" ca="1" si="7"/>
        <v/>
      </c>
      <c r="Q63" s="40" t="str">
        <f t="shared" ca="1" si="8"/>
        <v/>
      </c>
      <c r="R63" s="40" t="str">
        <f t="shared" ca="1" si="9"/>
        <v/>
      </c>
      <c r="AI63" s="40">
        <v>51</v>
      </c>
    </row>
    <row r="64" spans="2:35" ht="20">
      <c r="B64" s="143">
        <v>52</v>
      </c>
      <c r="C64" s="140" t="str">
        <f ca="1">IF(IFERROR(OFFSET(Indicadores!$C$3,MATCH(ReporteIndicadores!$B64&amp;ReporteIndicadores!$C$8,Indicadores!$P$4:$P$47,0),MATCH(ReporteIndicadores!C$12,Indicadores!$C$3:$G$3,0)-1),"")=0,"",IFERROR(OFFSET(Indicadores!$C$3,MATCH(ReporteIndicadores!$B64&amp;ReporteIndicadores!$C$8,Indicadores!$P$4:$P$47,0),MATCH(ReporteIndicadores!C$12,Indicadores!$C$3:$G$3,0)-1),""))</f>
        <v/>
      </c>
      <c r="D64" s="122"/>
      <c r="E64" s="140" t="str">
        <f ca="1">IF(IFERROR(OFFSET(Indicadores!$C$3,MATCH(ReporteIndicadores!$B64&amp;ReporteIndicadores!$C$8,Indicadores!$P$4:$P$47,0),MATCH(ReporteIndicadores!E$12,Indicadores!$C$3:$G$3,0)-1),"")=0,"",IFERROR(OFFSET(Indicadores!$C$3,MATCH(ReporteIndicadores!$B64&amp;ReporteIndicadores!$C$8,Indicadores!$P$4:$P$47,0),MATCH(ReporteIndicadores!E$12,Indicadores!$C$3:$G$3,0)-1),""))</f>
        <v/>
      </c>
      <c r="F64" s="122"/>
      <c r="G64" s="123" t="str">
        <f ca="1">IF(IFERROR(OFFSET(Indicadores!$C$3,MATCH(ReporteIndicadores!$B64&amp;ReporteIndicadores!$C$8,Indicadores!$P$4:$P$47,0),MATCH(ReporteIndicadores!G$12,Indicadores!$C$3:$G$3,0)-1),"")=0,"",IFERROR(OFFSET(Indicadores!$C$3,MATCH(ReporteIndicadores!$B64&amp;ReporteIndicadores!$C$8,Indicadores!$P$4:$P$47,0),MATCH(ReporteIndicadores!G$12,Indicadores!$C$3:$G$3,0)-1),""))</f>
        <v/>
      </c>
      <c r="H64" s="46"/>
      <c r="N64" s="40" t="str">
        <f t="shared" ca="1" si="5"/>
        <v/>
      </c>
      <c r="O64" s="40" t="str">
        <f t="shared" ca="1" si="6"/>
        <v/>
      </c>
      <c r="P64" s="40" t="str">
        <f t="shared" ca="1" si="7"/>
        <v/>
      </c>
      <c r="Q64" s="40" t="str">
        <f t="shared" ca="1" si="8"/>
        <v/>
      </c>
      <c r="R64" s="40" t="str">
        <f t="shared" ca="1" si="9"/>
        <v/>
      </c>
      <c r="AI64" s="40">
        <v>52</v>
      </c>
    </row>
    <row r="65" spans="2:35" ht="20">
      <c r="B65" s="143">
        <v>53</v>
      </c>
      <c r="C65" s="140" t="str">
        <f ca="1">IF(IFERROR(OFFSET(Indicadores!$C$3,MATCH(ReporteIndicadores!$B65&amp;ReporteIndicadores!$C$8,Indicadores!$P$4:$P$47,0),MATCH(ReporteIndicadores!C$12,Indicadores!$C$3:$G$3,0)-1),"")=0,"",IFERROR(OFFSET(Indicadores!$C$3,MATCH(ReporteIndicadores!$B65&amp;ReporteIndicadores!$C$8,Indicadores!$P$4:$P$47,0),MATCH(ReporteIndicadores!C$12,Indicadores!$C$3:$G$3,0)-1),""))</f>
        <v/>
      </c>
      <c r="D65" s="122"/>
      <c r="E65" s="140" t="str">
        <f ca="1">IF(IFERROR(OFFSET(Indicadores!$C$3,MATCH(ReporteIndicadores!$B65&amp;ReporteIndicadores!$C$8,Indicadores!$P$4:$P$47,0),MATCH(ReporteIndicadores!E$12,Indicadores!$C$3:$G$3,0)-1),"")=0,"",IFERROR(OFFSET(Indicadores!$C$3,MATCH(ReporteIndicadores!$B65&amp;ReporteIndicadores!$C$8,Indicadores!$P$4:$P$47,0),MATCH(ReporteIndicadores!E$12,Indicadores!$C$3:$G$3,0)-1),""))</f>
        <v/>
      </c>
      <c r="F65" s="122"/>
      <c r="G65" s="123" t="str">
        <f ca="1">IF(IFERROR(OFFSET(Indicadores!$C$3,MATCH(ReporteIndicadores!$B65&amp;ReporteIndicadores!$C$8,Indicadores!$P$4:$P$47,0),MATCH(ReporteIndicadores!G$12,Indicadores!$C$3:$G$3,0)-1),"")=0,"",IFERROR(OFFSET(Indicadores!$C$3,MATCH(ReporteIndicadores!$B65&amp;ReporteIndicadores!$C$8,Indicadores!$P$4:$P$47,0),MATCH(ReporteIndicadores!G$12,Indicadores!$C$3:$G$3,0)-1),""))</f>
        <v/>
      </c>
      <c r="H65" s="46"/>
      <c r="N65" s="40" t="str">
        <f t="shared" ca="1" si="5"/>
        <v/>
      </c>
      <c r="O65" s="40" t="str">
        <f t="shared" ca="1" si="6"/>
        <v/>
      </c>
      <c r="P65" s="40" t="str">
        <f t="shared" ca="1" si="7"/>
        <v/>
      </c>
      <c r="Q65" s="40" t="str">
        <f t="shared" ca="1" si="8"/>
        <v/>
      </c>
      <c r="R65" s="40" t="str">
        <f t="shared" ca="1" si="9"/>
        <v/>
      </c>
      <c r="AI65" s="40">
        <v>53</v>
      </c>
    </row>
    <row r="66" spans="2:35" ht="20">
      <c r="B66" s="143">
        <v>54</v>
      </c>
      <c r="C66" s="140" t="str">
        <f ca="1">IF(IFERROR(OFFSET(Indicadores!$C$3,MATCH(ReporteIndicadores!$B66&amp;ReporteIndicadores!$C$8,Indicadores!$P$4:$P$47,0),MATCH(ReporteIndicadores!C$12,Indicadores!$C$3:$G$3,0)-1),"")=0,"",IFERROR(OFFSET(Indicadores!$C$3,MATCH(ReporteIndicadores!$B66&amp;ReporteIndicadores!$C$8,Indicadores!$P$4:$P$47,0),MATCH(ReporteIndicadores!C$12,Indicadores!$C$3:$G$3,0)-1),""))</f>
        <v/>
      </c>
      <c r="D66" s="122"/>
      <c r="E66" s="140" t="str">
        <f ca="1">IF(IFERROR(OFFSET(Indicadores!$C$3,MATCH(ReporteIndicadores!$B66&amp;ReporteIndicadores!$C$8,Indicadores!$P$4:$P$47,0),MATCH(ReporteIndicadores!E$12,Indicadores!$C$3:$G$3,0)-1),"")=0,"",IFERROR(OFFSET(Indicadores!$C$3,MATCH(ReporteIndicadores!$B66&amp;ReporteIndicadores!$C$8,Indicadores!$P$4:$P$47,0),MATCH(ReporteIndicadores!E$12,Indicadores!$C$3:$G$3,0)-1),""))</f>
        <v/>
      </c>
      <c r="F66" s="122"/>
      <c r="G66" s="123" t="str">
        <f ca="1">IF(IFERROR(OFFSET(Indicadores!$C$3,MATCH(ReporteIndicadores!$B66&amp;ReporteIndicadores!$C$8,Indicadores!$P$4:$P$47,0),MATCH(ReporteIndicadores!G$12,Indicadores!$C$3:$G$3,0)-1),"")=0,"",IFERROR(OFFSET(Indicadores!$C$3,MATCH(ReporteIndicadores!$B66&amp;ReporteIndicadores!$C$8,Indicadores!$P$4:$P$47,0),MATCH(ReporteIndicadores!G$12,Indicadores!$C$3:$G$3,0)-1),""))</f>
        <v/>
      </c>
      <c r="H66" s="46"/>
      <c r="N66" s="40" t="str">
        <f t="shared" ca="1" si="5"/>
        <v/>
      </c>
      <c r="O66" s="40" t="str">
        <f t="shared" ca="1" si="6"/>
        <v/>
      </c>
      <c r="P66" s="40" t="str">
        <f t="shared" ca="1" si="7"/>
        <v/>
      </c>
      <c r="Q66" s="40" t="str">
        <f t="shared" ca="1" si="8"/>
        <v/>
      </c>
      <c r="R66" s="40" t="str">
        <f t="shared" ca="1" si="9"/>
        <v/>
      </c>
      <c r="AI66" s="40">
        <v>54</v>
      </c>
    </row>
    <row r="67" spans="2:35" ht="20">
      <c r="B67" s="143">
        <v>55</v>
      </c>
      <c r="C67" s="140" t="str">
        <f ca="1">IF(IFERROR(OFFSET(Indicadores!$C$3,MATCH(ReporteIndicadores!$B67&amp;ReporteIndicadores!$C$8,Indicadores!$P$4:$P$47,0),MATCH(ReporteIndicadores!C$12,Indicadores!$C$3:$G$3,0)-1),"")=0,"",IFERROR(OFFSET(Indicadores!$C$3,MATCH(ReporteIndicadores!$B67&amp;ReporteIndicadores!$C$8,Indicadores!$P$4:$P$47,0),MATCH(ReporteIndicadores!C$12,Indicadores!$C$3:$G$3,0)-1),""))</f>
        <v/>
      </c>
      <c r="D67" s="122"/>
      <c r="E67" s="140" t="str">
        <f ca="1">IF(IFERROR(OFFSET(Indicadores!$C$3,MATCH(ReporteIndicadores!$B67&amp;ReporteIndicadores!$C$8,Indicadores!$P$4:$P$47,0),MATCH(ReporteIndicadores!E$12,Indicadores!$C$3:$G$3,0)-1),"")=0,"",IFERROR(OFFSET(Indicadores!$C$3,MATCH(ReporteIndicadores!$B67&amp;ReporteIndicadores!$C$8,Indicadores!$P$4:$P$47,0),MATCH(ReporteIndicadores!E$12,Indicadores!$C$3:$G$3,0)-1),""))</f>
        <v/>
      </c>
      <c r="F67" s="122"/>
      <c r="G67" s="123" t="str">
        <f ca="1">IF(IFERROR(OFFSET(Indicadores!$C$3,MATCH(ReporteIndicadores!$B67&amp;ReporteIndicadores!$C$8,Indicadores!$P$4:$P$47,0),MATCH(ReporteIndicadores!G$12,Indicadores!$C$3:$G$3,0)-1),"")=0,"",IFERROR(OFFSET(Indicadores!$C$3,MATCH(ReporteIndicadores!$B67&amp;ReporteIndicadores!$C$8,Indicadores!$P$4:$P$47,0),MATCH(ReporteIndicadores!G$12,Indicadores!$C$3:$G$3,0)-1),""))</f>
        <v/>
      </c>
      <c r="H67" s="46"/>
      <c r="N67" s="40" t="str">
        <f t="shared" ca="1" si="5"/>
        <v/>
      </c>
      <c r="O67" s="40" t="str">
        <f t="shared" ca="1" si="6"/>
        <v/>
      </c>
      <c r="P67" s="40" t="str">
        <f t="shared" ca="1" si="7"/>
        <v/>
      </c>
      <c r="Q67" s="40" t="str">
        <f t="shared" ca="1" si="8"/>
        <v/>
      </c>
      <c r="R67" s="40" t="str">
        <f t="shared" ca="1" si="9"/>
        <v/>
      </c>
      <c r="AI67" s="40">
        <v>55</v>
      </c>
    </row>
    <row r="68" spans="2:35" ht="20">
      <c r="B68" s="143">
        <v>56</v>
      </c>
      <c r="C68" s="140" t="str">
        <f ca="1">IF(IFERROR(OFFSET(Indicadores!$C$3,MATCH(ReporteIndicadores!$B68&amp;ReporteIndicadores!$C$8,Indicadores!$P$4:$P$47,0),MATCH(ReporteIndicadores!C$12,Indicadores!$C$3:$G$3,0)-1),"")=0,"",IFERROR(OFFSET(Indicadores!$C$3,MATCH(ReporteIndicadores!$B68&amp;ReporteIndicadores!$C$8,Indicadores!$P$4:$P$47,0),MATCH(ReporteIndicadores!C$12,Indicadores!$C$3:$G$3,0)-1),""))</f>
        <v/>
      </c>
      <c r="D68" s="122"/>
      <c r="E68" s="140" t="str">
        <f ca="1">IF(IFERROR(OFFSET(Indicadores!$C$3,MATCH(ReporteIndicadores!$B68&amp;ReporteIndicadores!$C$8,Indicadores!$P$4:$P$47,0),MATCH(ReporteIndicadores!E$12,Indicadores!$C$3:$G$3,0)-1),"")=0,"",IFERROR(OFFSET(Indicadores!$C$3,MATCH(ReporteIndicadores!$B68&amp;ReporteIndicadores!$C$8,Indicadores!$P$4:$P$47,0),MATCH(ReporteIndicadores!E$12,Indicadores!$C$3:$G$3,0)-1),""))</f>
        <v/>
      </c>
      <c r="F68" s="122"/>
      <c r="G68" s="123" t="str">
        <f ca="1">IF(IFERROR(OFFSET(Indicadores!$C$3,MATCH(ReporteIndicadores!$B68&amp;ReporteIndicadores!$C$8,Indicadores!$P$4:$P$47,0),MATCH(ReporteIndicadores!G$12,Indicadores!$C$3:$G$3,0)-1),"")=0,"",IFERROR(OFFSET(Indicadores!$C$3,MATCH(ReporteIndicadores!$B68&amp;ReporteIndicadores!$C$8,Indicadores!$P$4:$P$47,0),MATCH(ReporteIndicadores!G$12,Indicadores!$C$3:$G$3,0)-1),""))</f>
        <v/>
      </c>
      <c r="H68" s="46"/>
      <c r="N68" s="40" t="str">
        <f t="shared" ca="1" si="5"/>
        <v/>
      </c>
      <c r="O68" s="40" t="str">
        <f t="shared" ca="1" si="6"/>
        <v/>
      </c>
      <c r="P68" s="40" t="str">
        <f t="shared" ca="1" si="7"/>
        <v/>
      </c>
      <c r="Q68" s="40" t="str">
        <f t="shared" ca="1" si="8"/>
        <v/>
      </c>
      <c r="R68" s="40" t="str">
        <f t="shared" ca="1" si="9"/>
        <v/>
      </c>
      <c r="AI68" s="40">
        <v>56</v>
      </c>
    </row>
    <row r="69" spans="2:35" ht="20">
      <c r="B69" s="143">
        <v>57</v>
      </c>
      <c r="C69" s="140" t="str">
        <f ca="1">IF(IFERROR(OFFSET(Indicadores!$C$3,MATCH(ReporteIndicadores!$B69&amp;ReporteIndicadores!$C$8,Indicadores!$P$4:$P$47,0),MATCH(ReporteIndicadores!C$12,Indicadores!$C$3:$G$3,0)-1),"")=0,"",IFERROR(OFFSET(Indicadores!$C$3,MATCH(ReporteIndicadores!$B69&amp;ReporteIndicadores!$C$8,Indicadores!$P$4:$P$47,0),MATCH(ReporteIndicadores!C$12,Indicadores!$C$3:$G$3,0)-1),""))</f>
        <v/>
      </c>
      <c r="D69" s="122"/>
      <c r="E69" s="140" t="str">
        <f ca="1">IF(IFERROR(OFFSET(Indicadores!$C$3,MATCH(ReporteIndicadores!$B69&amp;ReporteIndicadores!$C$8,Indicadores!$P$4:$P$47,0),MATCH(ReporteIndicadores!E$12,Indicadores!$C$3:$G$3,0)-1),"")=0,"",IFERROR(OFFSET(Indicadores!$C$3,MATCH(ReporteIndicadores!$B69&amp;ReporteIndicadores!$C$8,Indicadores!$P$4:$P$47,0),MATCH(ReporteIndicadores!E$12,Indicadores!$C$3:$G$3,0)-1),""))</f>
        <v/>
      </c>
      <c r="F69" s="122"/>
      <c r="G69" s="123" t="str">
        <f ca="1">IF(IFERROR(OFFSET(Indicadores!$C$3,MATCH(ReporteIndicadores!$B69&amp;ReporteIndicadores!$C$8,Indicadores!$P$4:$P$47,0),MATCH(ReporteIndicadores!G$12,Indicadores!$C$3:$G$3,0)-1),"")=0,"",IFERROR(OFFSET(Indicadores!$C$3,MATCH(ReporteIndicadores!$B69&amp;ReporteIndicadores!$C$8,Indicadores!$P$4:$P$47,0),MATCH(ReporteIndicadores!G$12,Indicadores!$C$3:$G$3,0)-1),""))</f>
        <v/>
      </c>
      <c r="H69" s="46"/>
      <c r="N69" s="40" t="str">
        <f t="shared" ca="1" si="5"/>
        <v/>
      </c>
      <c r="O69" s="40" t="str">
        <f t="shared" ca="1" si="6"/>
        <v/>
      </c>
      <c r="P69" s="40" t="str">
        <f t="shared" ca="1" si="7"/>
        <v/>
      </c>
      <c r="Q69" s="40" t="str">
        <f t="shared" ca="1" si="8"/>
        <v/>
      </c>
      <c r="R69" s="40" t="str">
        <f t="shared" ca="1" si="9"/>
        <v/>
      </c>
      <c r="AI69" s="40">
        <v>57</v>
      </c>
    </row>
    <row r="70" spans="2:35" ht="20">
      <c r="B70" s="143">
        <v>58</v>
      </c>
      <c r="C70" s="140" t="str">
        <f ca="1">IF(IFERROR(OFFSET(Indicadores!$C$3,MATCH(ReporteIndicadores!$B70&amp;ReporteIndicadores!$C$8,Indicadores!$P$4:$P$47,0),MATCH(ReporteIndicadores!C$12,Indicadores!$C$3:$G$3,0)-1),"")=0,"",IFERROR(OFFSET(Indicadores!$C$3,MATCH(ReporteIndicadores!$B70&amp;ReporteIndicadores!$C$8,Indicadores!$P$4:$P$47,0),MATCH(ReporteIndicadores!C$12,Indicadores!$C$3:$G$3,0)-1),""))</f>
        <v/>
      </c>
      <c r="D70" s="122"/>
      <c r="E70" s="140" t="str">
        <f ca="1">IF(IFERROR(OFFSET(Indicadores!$C$3,MATCH(ReporteIndicadores!$B70&amp;ReporteIndicadores!$C$8,Indicadores!$P$4:$P$47,0),MATCH(ReporteIndicadores!E$12,Indicadores!$C$3:$G$3,0)-1),"")=0,"",IFERROR(OFFSET(Indicadores!$C$3,MATCH(ReporteIndicadores!$B70&amp;ReporteIndicadores!$C$8,Indicadores!$P$4:$P$47,0),MATCH(ReporteIndicadores!E$12,Indicadores!$C$3:$G$3,0)-1),""))</f>
        <v/>
      </c>
      <c r="F70" s="122"/>
      <c r="G70" s="123" t="str">
        <f ca="1">IF(IFERROR(OFFSET(Indicadores!$C$3,MATCH(ReporteIndicadores!$B70&amp;ReporteIndicadores!$C$8,Indicadores!$P$4:$P$47,0),MATCH(ReporteIndicadores!G$12,Indicadores!$C$3:$G$3,0)-1),"")=0,"",IFERROR(OFFSET(Indicadores!$C$3,MATCH(ReporteIndicadores!$B70&amp;ReporteIndicadores!$C$8,Indicadores!$P$4:$P$47,0),MATCH(ReporteIndicadores!G$12,Indicadores!$C$3:$G$3,0)-1),""))</f>
        <v/>
      </c>
      <c r="H70" s="46"/>
      <c r="N70" s="40" t="str">
        <f t="shared" ca="1" si="5"/>
        <v/>
      </c>
      <c r="O70" s="40" t="str">
        <f t="shared" ca="1" si="6"/>
        <v/>
      </c>
      <c r="P70" s="40" t="str">
        <f t="shared" ca="1" si="7"/>
        <v/>
      </c>
      <c r="Q70" s="40" t="str">
        <f t="shared" ca="1" si="8"/>
        <v/>
      </c>
      <c r="R70" s="40" t="str">
        <f t="shared" ca="1" si="9"/>
        <v/>
      </c>
      <c r="AI70" s="40">
        <v>58</v>
      </c>
    </row>
    <row r="71" spans="2:35" ht="20">
      <c r="B71" s="143">
        <v>59</v>
      </c>
      <c r="C71" s="140" t="str">
        <f ca="1">IF(IFERROR(OFFSET(Indicadores!$C$3,MATCH(ReporteIndicadores!$B71&amp;ReporteIndicadores!$C$8,Indicadores!$P$4:$P$47,0),MATCH(ReporteIndicadores!C$12,Indicadores!$C$3:$G$3,0)-1),"")=0,"",IFERROR(OFFSET(Indicadores!$C$3,MATCH(ReporteIndicadores!$B71&amp;ReporteIndicadores!$C$8,Indicadores!$P$4:$P$47,0),MATCH(ReporteIndicadores!C$12,Indicadores!$C$3:$G$3,0)-1),""))</f>
        <v/>
      </c>
      <c r="D71" s="122"/>
      <c r="E71" s="140" t="str">
        <f ca="1">IF(IFERROR(OFFSET(Indicadores!$C$3,MATCH(ReporteIndicadores!$B71&amp;ReporteIndicadores!$C$8,Indicadores!$P$4:$P$47,0),MATCH(ReporteIndicadores!E$12,Indicadores!$C$3:$G$3,0)-1),"")=0,"",IFERROR(OFFSET(Indicadores!$C$3,MATCH(ReporteIndicadores!$B71&amp;ReporteIndicadores!$C$8,Indicadores!$P$4:$P$47,0),MATCH(ReporteIndicadores!E$12,Indicadores!$C$3:$G$3,0)-1),""))</f>
        <v/>
      </c>
      <c r="F71" s="122"/>
      <c r="G71" s="123" t="str">
        <f ca="1">IF(IFERROR(OFFSET(Indicadores!$C$3,MATCH(ReporteIndicadores!$B71&amp;ReporteIndicadores!$C$8,Indicadores!$P$4:$P$47,0),MATCH(ReporteIndicadores!G$12,Indicadores!$C$3:$G$3,0)-1),"")=0,"",IFERROR(OFFSET(Indicadores!$C$3,MATCH(ReporteIndicadores!$B71&amp;ReporteIndicadores!$C$8,Indicadores!$P$4:$P$47,0),MATCH(ReporteIndicadores!G$12,Indicadores!$C$3:$G$3,0)-1),""))</f>
        <v/>
      </c>
      <c r="H71" s="46"/>
      <c r="N71" s="40" t="str">
        <f t="shared" ca="1" si="5"/>
        <v/>
      </c>
      <c r="O71" s="40" t="str">
        <f t="shared" ca="1" si="6"/>
        <v/>
      </c>
      <c r="P71" s="40" t="str">
        <f t="shared" ca="1" si="7"/>
        <v/>
      </c>
      <c r="Q71" s="40" t="str">
        <f t="shared" ca="1" si="8"/>
        <v/>
      </c>
      <c r="R71" s="40" t="str">
        <f t="shared" ca="1" si="9"/>
        <v/>
      </c>
      <c r="AI71" s="40">
        <v>59</v>
      </c>
    </row>
    <row r="72" spans="2:35" ht="20">
      <c r="B72" s="143">
        <v>60</v>
      </c>
      <c r="C72" s="140" t="str">
        <f ca="1">IF(IFERROR(OFFSET(Indicadores!$C$3,MATCH(ReporteIndicadores!$B72&amp;ReporteIndicadores!$C$8,Indicadores!$P$4:$P$47,0),MATCH(ReporteIndicadores!C$12,Indicadores!$C$3:$G$3,0)-1),"")=0,"",IFERROR(OFFSET(Indicadores!$C$3,MATCH(ReporteIndicadores!$B72&amp;ReporteIndicadores!$C$8,Indicadores!$P$4:$P$47,0),MATCH(ReporteIndicadores!C$12,Indicadores!$C$3:$G$3,0)-1),""))</f>
        <v/>
      </c>
      <c r="D72" s="122"/>
      <c r="E72" s="140" t="str">
        <f ca="1">IF(IFERROR(OFFSET(Indicadores!$C$3,MATCH(ReporteIndicadores!$B72&amp;ReporteIndicadores!$C$8,Indicadores!$P$4:$P$47,0),MATCH(ReporteIndicadores!E$12,Indicadores!$C$3:$G$3,0)-1),"")=0,"",IFERROR(OFFSET(Indicadores!$C$3,MATCH(ReporteIndicadores!$B72&amp;ReporteIndicadores!$C$8,Indicadores!$P$4:$P$47,0),MATCH(ReporteIndicadores!E$12,Indicadores!$C$3:$G$3,0)-1),""))</f>
        <v/>
      </c>
      <c r="F72" s="122"/>
      <c r="G72" s="123" t="str">
        <f ca="1">IF(IFERROR(OFFSET(Indicadores!$C$3,MATCH(ReporteIndicadores!$B72&amp;ReporteIndicadores!$C$8,Indicadores!$P$4:$P$47,0),MATCH(ReporteIndicadores!G$12,Indicadores!$C$3:$G$3,0)-1),"")=0,"",IFERROR(OFFSET(Indicadores!$C$3,MATCH(ReporteIndicadores!$B72&amp;ReporteIndicadores!$C$8,Indicadores!$P$4:$P$47,0),MATCH(ReporteIndicadores!G$12,Indicadores!$C$3:$G$3,0)-1),""))</f>
        <v/>
      </c>
      <c r="H72" s="46"/>
      <c r="N72" s="40" t="str">
        <f t="shared" ca="1" si="5"/>
        <v/>
      </c>
      <c r="O72" s="40" t="str">
        <f t="shared" ca="1" si="6"/>
        <v/>
      </c>
      <c r="P72" s="40" t="str">
        <f t="shared" ca="1" si="7"/>
        <v/>
      </c>
      <c r="Q72" s="40" t="str">
        <f t="shared" ca="1" si="8"/>
        <v/>
      </c>
      <c r="R72" s="40" t="str">
        <f t="shared" ca="1" si="9"/>
        <v/>
      </c>
      <c r="AI72" s="40">
        <v>60</v>
      </c>
    </row>
    <row r="73" spans="2:35" ht="20">
      <c r="B73" s="143">
        <v>61</v>
      </c>
      <c r="C73" s="140" t="str">
        <f ca="1">IF(IFERROR(OFFSET(Indicadores!$C$3,MATCH(ReporteIndicadores!$B73&amp;ReporteIndicadores!$C$8,Indicadores!$P$4:$P$47,0),MATCH(ReporteIndicadores!C$12,Indicadores!$C$3:$G$3,0)-1),"")=0,"",IFERROR(OFFSET(Indicadores!$C$3,MATCH(ReporteIndicadores!$B73&amp;ReporteIndicadores!$C$8,Indicadores!$P$4:$P$47,0),MATCH(ReporteIndicadores!C$12,Indicadores!$C$3:$G$3,0)-1),""))</f>
        <v/>
      </c>
      <c r="D73" s="122"/>
      <c r="E73" s="140" t="str">
        <f ca="1">IF(IFERROR(OFFSET(Indicadores!$C$3,MATCH(ReporteIndicadores!$B73&amp;ReporteIndicadores!$C$8,Indicadores!$P$4:$P$47,0),MATCH(ReporteIndicadores!E$12,Indicadores!$C$3:$G$3,0)-1),"")=0,"",IFERROR(OFFSET(Indicadores!$C$3,MATCH(ReporteIndicadores!$B73&amp;ReporteIndicadores!$C$8,Indicadores!$P$4:$P$47,0),MATCH(ReporteIndicadores!E$12,Indicadores!$C$3:$G$3,0)-1),""))</f>
        <v/>
      </c>
      <c r="F73" s="122"/>
      <c r="G73" s="123" t="str">
        <f ca="1">IF(IFERROR(OFFSET(Indicadores!$C$3,MATCH(ReporteIndicadores!$B73&amp;ReporteIndicadores!$C$8,Indicadores!$P$4:$P$47,0),MATCH(ReporteIndicadores!G$12,Indicadores!$C$3:$G$3,0)-1),"")=0,"",IFERROR(OFFSET(Indicadores!$C$3,MATCH(ReporteIndicadores!$B73&amp;ReporteIndicadores!$C$8,Indicadores!$P$4:$P$47,0),MATCH(ReporteIndicadores!G$12,Indicadores!$C$3:$G$3,0)-1),""))</f>
        <v/>
      </c>
      <c r="H73" s="46"/>
      <c r="N73" s="40" t="str">
        <f t="shared" ca="1" si="5"/>
        <v/>
      </c>
      <c r="O73" s="40" t="str">
        <f t="shared" ca="1" si="6"/>
        <v/>
      </c>
      <c r="P73" s="40" t="str">
        <f t="shared" ca="1" si="7"/>
        <v/>
      </c>
      <c r="Q73" s="40" t="str">
        <f t="shared" ca="1" si="8"/>
        <v/>
      </c>
      <c r="R73" s="40" t="str">
        <f t="shared" ca="1" si="9"/>
        <v/>
      </c>
      <c r="AI73" s="40">
        <v>61</v>
      </c>
    </row>
    <row r="74" spans="2:35" ht="20">
      <c r="B74" s="143">
        <v>62</v>
      </c>
      <c r="C74" s="140" t="str">
        <f ca="1">IF(IFERROR(OFFSET(Indicadores!$C$3,MATCH(ReporteIndicadores!$B74&amp;ReporteIndicadores!$C$8,Indicadores!$P$4:$P$47,0),MATCH(ReporteIndicadores!C$12,Indicadores!$C$3:$G$3,0)-1),"")=0,"",IFERROR(OFFSET(Indicadores!$C$3,MATCH(ReporteIndicadores!$B74&amp;ReporteIndicadores!$C$8,Indicadores!$P$4:$P$47,0),MATCH(ReporteIndicadores!C$12,Indicadores!$C$3:$G$3,0)-1),""))</f>
        <v/>
      </c>
      <c r="D74" s="122"/>
      <c r="E74" s="140" t="str">
        <f ca="1">IF(IFERROR(OFFSET(Indicadores!$C$3,MATCH(ReporteIndicadores!$B74&amp;ReporteIndicadores!$C$8,Indicadores!$P$4:$P$47,0),MATCH(ReporteIndicadores!E$12,Indicadores!$C$3:$G$3,0)-1),"")=0,"",IFERROR(OFFSET(Indicadores!$C$3,MATCH(ReporteIndicadores!$B74&amp;ReporteIndicadores!$C$8,Indicadores!$P$4:$P$47,0),MATCH(ReporteIndicadores!E$12,Indicadores!$C$3:$G$3,0)-1),""))</f>
        <v/>
      </c>
      <c r="F74" s="122"/>
      <c r="G74" s="123" t="str">
        <f ca="1">IF(IFERROR(OFFSET(Indicadores!$C$3,MATCH(ReporteIndicadores!$B74&amp;ReporteIndicadores!$C$8,Indicadores!$P$4:$P$47,0),MATCH(ReporteIndicadores!G$12,Indicadores!$C$3:$G$3,0)-1),"")=0,"",IFERROR(OFFSET(Indicadores!$C$3,MATCH(ReporteIndicadores!$B74&amp;ReporteIndicadores!$C$8,Indicadores!$P$4:$P$47,0),MATCH(ReporteIndicadores!G$12,Indicadores!$C$3:$G$3,0)-1),""))</f>
        <v/>
      </c>
      <c r="H74" s="46"/>
      <c r="N74" s="40" t="str">
        <f t="shared" ca="1" si="5"/>
        <v/>
      </c>
      <c r="O74" s="40" t="str">
        <f t="shared" ca="1" si="6"/>
        <v/>
      </c>
      <c r="P74" s="40" t="str">
        <f t="shared" ca="1" si="7"/>
        <v/>
      </c>
      <c r="Q74" s="40" t="str">
        <f t="shared" ca="1" si="8"/>
        <v/>
      </c>
      <c r="R74" s="40" t="str">
        <f t="shared" ca="1" si="9"/>
        <v/>
      </c>
      <c r="AI74" s="40">
        <v>62</v>
      </c>
    </row>
    <row r="75" spans="2:35" ht="20">
      <c r="B75" s="143">
        <v>63</v>
      </c>
      <c r="C75" s="140" t="str">
        <f ca="1">IF(IFERROR(OFFSET(Indicadores!$C$3,MATCH(ReporteIndicadores!$B75&amp;ReporteIndicadores!$C$8,Indicadores!$P$4:$P$47,0),MATCH(ReporteIndicadores!C$12,Indicadores!$C$3:$G$3,0)-1),"")=0,"",IFERROR(OFFSET(Indicadores!$C$3,MATCH(ReporteIndicadores!$B75&amp;ReporteIndicadores!$C$8,Indicadores!$P$4:$P$47,0),MATCH(ReporteIndicadores!C$12,Indicadores!$C$3:$G$3,0)-1),""))</f>
        <v/>
      </c>
      <c r="D75" s="122"/>
      <c r="E75" s="140" t="str">
        <f ca="1">IF(IFERROR(OFFSET(Indicadores!$C$3,MATCH(ReporteIndicadores!$B75&amp;ReporteIndicadores!$C$8,Indicadores!$P$4:$P$47,0),MATCH(ReporteIndicadores!E$12,Indicadores!$C$3:$G$3,0)-1),"")=0,"",IFERROR(OFFSET(Indicadores!$C$3,MATCH(ReporteIndicadores!$B75&amp;ReporteIndicadores!$C$8,Indicadores!$P$4:$P$47,0),MATCH(ReporteIndicadores!E$12,Indicadores!$C$3:$G$3,0)-1),""))</f>
        <v/>
      </c>
      <c r="F75" s="122"/>
      <c r="G75" s="123" t="str">
        <f ca="1">IF(IFERROR(OFFSET(Indicadores!$C$3,MATCH(ReporteIndicadores!$B75&amp;ReporteIndicadores!$C$8,Indicadores!$P$4:$P$47,0),MATCH(ReporteIndicadores!G$12,Indicadores!$C$3:$G$3,0)-1),"")=0,"",IFERROR(OFFSET(Indicadores!$C$3,MATCH(ReporteIndicadores!$B75&amp;ReporteIndicadores!$C$8,Indicadores!$P$4:$P$47,0),MATCH(ReporteIndicadores!G$12,Indicadores!$C$3:$G$3,0)-1),""))</f>
        <v/>
      </c>
      <c r="H75" s="46"/>
      <c r="N75" s="40" t="str">
        <f t="shared" ca="1" si="5"/>
        <v/>
      </c>
      <c r="O75" s="40" t="str">
        <f t="shared" ca="1" si="6"/>
        <v/>
      </c>
      <c r="P75" s="40" t="str">
        <f t="shared" ca="1" si="7"/>
        <v/>
      </c>
      <c r="Q75" s="40" t="str">
        <f t="shared" ca="1" si="8"/>
        <v/>
      </c>
      <c r="R75" s="40" t="str">
        <f t="shared" ca="1" si="9"/>
        <v/>
      </c>
      <c r="AI75" s="40">
        <v>63</v>
      </c>
    </row>
    <row r="76" spans="2:35" ht="20">
      <c r="B76" s="143">
        <v>64</v>
      </c>
      <c r="C76" s="140" t="str">
        <f ca="1">IF(IFERROR(OFFSET(Indicadores!$C$3,MATCH(ReporteIndicadores!$B76&amp;ReporteIndicadores!$C$8,Indicadores!$P$4:$P$47,0),MATCH(ReporteIndicadores!C$12,Indicadores!$C$3:$G$3,0)-1),"")=0,"",IFERROR(OFFSET(Indicadores!$C$3,MATCH(ReporteIndicadores!$B76&amp;ReporteIndicadores!$C$8,Indicadores!$P$4:$P$47,0),MATCH(ReporteIndicadores!C$12,Indicadores!$C$3:$G$3,0)-1),""))</f>
        <v/>
      </c>
      <c r="D76" s="122"/>
      <c r="E76" s="140" t="str">
        <f ca="1">IF(IFERROR(OFFSET(Indicadores!$C$3,MATCH(ReporteIndicadores!$B76&amp;ReporteIndicadores!$C$8,Indicadores!$P$4:$P$47,0),MATCH(ReporteIndicadores!E$12,Indicadores!$C$3:$G$3,0)-1),"")=0,"",IFERROR(OFFSET(Indicadores!$C$3,MATCH(ReporteIndicadores!$B76&amp;ReporteIndicadores!$C$8,Indicadores!$P$4:$P$47,0),MATCH(ReporteIndicadores!E$12,Indicadores!$C$3:$G$3,0)-1),""))</f>
        <v/>
      </c>
      <c r="F76" s="122"/>
      <c r="G76" s="123" t="str">
        <f ca="1">IF(IFERROR(OFFSET(Indicadores!$C$3,MATCH(ReporteIndicadores!$B76&amp;ReporteIndicadores!$C$8,Indicadores!$P$4:$P$47,0),MATCH(ReporteIndicadores!G$12,Indicadores!$C$3:$G$3,0)-1),"")=0,"",IFERROR(OFFSET(Indicadores!$C$3,MATCH(ReporteIndicadores!$B76&amp;ReporteIndicadores!$C$8,Indicadores!$P$4:$P$47,0),MATCH(ReporteIndicadores!G$12,Indicadores!$C$3:$G$3,0)-1),""))</f>
        <v/>
      </c>
      <c r="H76" s="46"/>
      <c r="N76" s="40" t="str">
        <f t="shared" ca="1" si="5"/>
        <v/>
      </c>
      <c r="O76" s="40" t="str">
        <f t="shared" ca="1" si="6"/>
        <v/>
      </c>
      <c r="P76" s="40" t="str">
        <f t="shared" ca="1" si="7"/>
        <v/>
      </c>
      <c r="Q76" s="40" t="str">
        <f t="shared" ca="1" si="8"/>
        <v/>
      </c>
      <c r="R76" s="40" t="str">
        <f t="shared" ca="1" si="9"/>
        <v/>
      </c>
      <c r="AI76" s="40">
        <v>64</v>
      </c>
    </row>
    <row r="77" spans="2:35" ht="20">
      <c r="B77" s="143">
        <v>65</v>
      </c>
      <c r="C77" s="140" t="str">
        <f ca="1">IF(IFERROR(OFFSET(Indicadores!$C$3,MATCH(ReporteIndicadores!$B77&amp;ReporteIndicadores!$C$8,Indicadores!$P$4:$P$47,0),MATCH(ReporteIndicadores!C$12,Indicadores!$C$3:$G$3,0)-1),"")=0,"",IFERROR(OFFSET(Indicadores!$C$3,MATCH(ReporteIndicadores!$B77&amp;ReporteIndicadores!$C$8,Indicadores!$P$4:$P$47,0),MATCH(ReporteIndicadores!C$12,Indicadores!$C$3:$G$3,0)-1),""))</f>
        <v/>
      </c>
      <c r="D77" s="122"/>
      <c r="E77" s="140" t="str">
        <f ca="1">IF(IFERROR(OFFSET(Indicadores!$C$3,MATCH(ReporteIndicadores!$B77&amp;ReporteIndicadores!$C$8,Indicadores!$P$4:$P$47,0),MATCH(ReporteIndicadores!E$12,Indicadores!$C$3:$G$3,0)-1),"")=0,"",IFERROR(OFFSET(Indicadores!$C$3,MATCH(ReporteIndicadores!$B77&amp;ReporteIndicadores!$C$8,Indicadores!$P$4:$P$47,0),MATCH(ReporteIndicadores!E$12,Indicadores!$C$3:$G$3,0)-1),""))</f>
        <v/>
      </c>
      <c r="F77" s="122"/>
      <c r="G77" s="123" t="str">
        <f ca="1">IF(IFERROR(OFFSET(Indicadores!$C$3,MATCH(ReporteIndicadores!$B77&amp;ReporteIndicadores!$C$8,Indicadores!$P$4:$P$47,0),MATCH(ReporteIndicadores!G$12,Indicadores!$C$3:$G$3,0)-1),"")=0,"",IFERROR(OFFSET(Indicadores!$C$3,MATCH(ReporteIndicadores!$B77&amp;ReporteIndicadores!$C$8,Indicadores!$P$4:$P$47,0),MATCH(ReporteIndicadores!G$12,Indicadores!$C$3:$G$3,0)-1),""))</f>
        <v/>
      </c>
      <c r="H77" s="46"/>
      <c r="N77" s="40" t="str">
        <f t="shared" ref="N77:N108" ca="1" si="10">+IF($G77=100,$G77,"")</f>
        <v/>
      </c>
      <c r="O77" s="40" t="str">
        <f t="shared" ref="O77:O108" ca="1" si="11">+IF(AND($G77&lt;$N$10,$G77&gt;=$O$10),$G77,"")</f>
        <v/>
      </c>
      <c r="P77" s="40" t="str">
        <f t="shared" ref="P77:P108" ca="1" si="12">+IF(AND($G77&lt;$O$10,$G77&gt;=$P$10),$G77,"")</f>
        <v/>
      </c>
      <c r="Q77" s="40" t="str">
        <f t="shared" ref="Q77:Q108" ca="1" si="13">+IF(AND($G77&lt;$P$10,$G77&gt;=$Q$10),$G77,"")</f>
        <v/>
      </c>
      <c r="R77" s="40" t="str">
        <f t="shared" ref="R77:R108" ca="1" si="14">+IF($G77&lt;$Q$10,$G77,"")</f>
        <v/>
      </c>
      <c r="AI77" s="40">
        <v>65</v>
      </c>
    </row>
    <row r="78" spans="2:35" ht="20">
      <c r="B78" s="143">
        <v>66</v>
      </c>
      <c r="C78" s="140" t="str">
        <f ca="1">IF(IFERROR(OFFSET(Indicadores!$C$3,MATCH(ReporteIndicadores!$B78&amp;ReporteIndicadores!$C$8,Indicadores!$P$4:$P$47,0),MATCH(ReporteIndicadores!C$12,Indicadores!$C$3:$G$3,0)-1),"")=0,"",IFERROR(OFFSET(Indicadores!$C$3,MATCH(ReporteIndicadores!$B78&amp;ReporteIndicadores!$C$8,Indicadores!$P$4:$P$47,0),MATCH(ReporteIndicadores!C$12,Indicadores!$C$3:$G$3,0)-1),""))</f>
        <v/>
      </c>
      <c r="D78" s="122"/>
      <c r="E78" s="140" t="str">
        <f ca="1">IF(IFERROR(OFFSET(Indicadores!$C$3,MATCH(ReporteIndicadores!$B78&amp;ReporteIndicadores!$C$8,Indicadores!$P$4:$P$47,0),MATCH(ReporteIndicadores!E$12,Indicadores!$C$3:$G$3,0)-1),"")=0,"",IFERROR(OFFSET(Indicadores!$C$3,MATCH(ReporteIndicadores!$B78&amp;ReporteIndicadores!$C$8,Indicadores!$P$4:$P$47,0),MATCH(ReporteIndicadores!E$12,Indicadores!$C$3:$G$3,0)-1),""))</f>
        <v/>
      </c>
      <c r="F78" s="122"/>
      <c r="G78" s="123" t="str">
        <f ca="1">IF(IFERROR(OFFSET(Indicadores!$C$3,MATCH(ReporteIndicadores!$B78&amp;ReporteIndicadores!$C$8,Indicadores!$P$4:$P$47,0),MATCH(ReporteIndicadores!G$12,Indicadores!$C$3:$G$3,0)-1),"")=0,"",IFERROR(OFFSET(Indicadores!$C$3,MATCH(ReporteIndicadores!$B78&amp;ReporteIndicadores!$C$8,Indicadores!$P$4:$P$47,0),MATCH(ReporteIndicadores!G$12,Indicadores!$C$3:$G$3,0)-1),""))</f>
        <v/>
      </c>
      <c r="H78" s="46"/>
      <c r="N78" s="40" t="str">
        <f t="shared" ca="1" si="10"/>
        <v/>
      </c>
      <c r="O78" s="40" t="str">
        <f t="shared" ca="1" si="11"/>
        <v/>
      </c>
      <c r="P78" s="40" t="str">
        <f t="shared" ca="1" si="12"/>
        <v/>
      </c>
      <c r="Q78" s="40" t="str">
        <f t="shared" ca="1" si="13"/>
        <v/>
      </c>
      <c r="R78" s="40" t="str">
        <f t="shared" ca="1" si="14"/>
        <v/>
      </c>
      <c r="AI78" s="40">
        <v>66</v>
      </c>
    </row>
    <row r="79" spans="2:35" ht="20">
      <c r="B79" s="143">
        <v>67</v>
      </c>
      <c r="C79" s="140" t="str">
        <f ca="1">IF(IFERROR(OFFSET(Indicadores!$C$3,MATCH(ReporteIndicadores!$B79&amp;ReporteIndicadores!$C$8,Indicadores!$P$4:$P$47,0),MATCH(ReporteIndicadores!C$12,Indicadores!$C$3:$G$3,0)-1),"")=0,"",IFERROR(OFFSET(Indicadores!$C$3,MATCH(ReporteIndicadores!$B79&amp;ReporteIndicadores!$C$8,Indicadores!$P$4:$P$47,0),MATCH(ReporteIndicadores!C$12,Indicadores!$C$3:$G$3,0)-1),""))</f>
        <v/>
      </c>
      <c r="D79" s="122"/>
      <c r="E79" s="140" t="str">
        <f ca="1">IF(IFERROR(OFFSET(Indicadores!$C$3,MATCH(ReporteIndicadores!$B79&amp;ReporteIndicadores!$C$8,Indicadores!$P$4:$P$47,0),MATCH(ReporteIndicadores!E$12,Indicadores!$C$3:$G$3,0)-1),"")=0,"",IFERROR(OFFSET(Indicadores!$C$3,MATCH(ReporteIndicadores!$B79&amp;ReporteIndicadores!$C$8,Indicadores!$P$4:$P$47,0),MATCH(ReporteIndicadores!E$12,Indicadores!$C$3:$G$3,0)-1),""))</f>
        <v/>
      </c>
      <c r="F79" s="122"/>
      <c r="G79" s="123" t="str">
        <f ca="1">IF(IFERROR(OFFSET(Indicadores!$C$3,MATCH(ReporteIndicadores!$B79&amp;ReporteIndicadores!$C$8,Indicadores!$P$4:$P$47,0),MATCH(ReporteIndicadores!G$12,Indicadores!$C$3:$G$3,0)-1),"")=0,"",IFERROR(OFFSET(Indicadores!$C$3,MATCH(ReporteIndicadores!$B79&amp;ReporteIndicadores!$C$8,Indicadores!$P$4:$P$47,0),MATCH(ReporteIndicadores!G$12,Indicadores!$C$3:$G$3,0)-1),""))</f>
        <v/>
      </c>
      <c r="H79" s="46"/>
      <c r="N79" s="40" t="str">
        <f t="shared" ca="1" si="10"/>
        <v/>
      </c>
      <c r="O79" s="40" t="str">
        <f t="shared" ca="1" si="11"/>
        <v/>
      </c>
      <c r="P79" s="40" t="str">
        <f t="shared" ca="1" si="12"/>
        <v/>
      </c>
      <c r="Q79" s="40" t="str">
        <f t="shared" ca="1" si="13"/>
        <v/>
      </c>
      <c r="R79" s="40" t="str">
        <f t="shared" ca="1" si="14"/>
        <v/>
      </c>
      <c r="AI79" s="40">
        <v>67</v>
      </c>
    </row>
    <row r="80" spans="2:35" ht="20">
      <c r="B80" s="143">
        <v>68</v>
      </c>
      <c r="C80" s="140" t="str">
        <f ca="1">IF(IFERROR(OFFSET(Indicadores!$C$3,MATCH(ReporteIndicadores!$B80&amp;ReporteIndicadores!$C$8,Indicadores!$P$4:$P$47,0),MATCH(ReporteIndicadores!C$12,Indicadores!$C$3:$G$3,0)-1),"")=0,"",IFERROR(OFFSET(Indicadores!$C$3,MATCH(ReporteIndicadores!$B80&amp;ReporteIndicadores!$C$8,Indicadores!$P$4:$P$47,0),MATCH(ReporteIndicadores!C$12,Indicadores!$C$3:$G$3,0)-1),""))</f>
        <v/>
      </c>
      <c r="D80" s="122"/>
      <c r="E80" s="140" t="str">
        <f ca="1">IF(IFERROR(OFFSET(Indicadores!$C$3,MATCH(ReporteIndicadores!$B80&amp;ReporteIndicadores!$C$8,Indicadores!$P$4:$P$47,0),MATCH(ReporteIndicadores!E$12,Indicadores!$C$3:$G$3,0)-1),"")=0,"",IFERROR(OFFSET(Indicadores!$C$3,MATCH(ReporteIndicadores!$B80&amp;ReporteIndicadores!$C$8,Indicadores!$P$4:$P$47,0),MATCH(ReporteIndicadores!E$12,Indicadores!$C$3:$G$3,0)-1),""))</f>
        <v/>
      </c>
      <c r="F80" s="122"/>
      <c r="G80" s="123" t="str">
        <f ca="1">IF(IFERROR(OFFSET(Indicadores!$C$3,MATCH(ReporteIndicadores!$B80&amp;ReporteIndicadores!$C$8,Indicadores!$P$4:$P$47,0),MATCH(ReporteIndicadores!G$12,Indicadores!$C$3:$G$3,0)-1),"")=0,"",IFERROR(OFFSET(Indicadores!$C$3,MATCH(ReporteIndicadores!$B80&amp;ReporteIndicadores!$C$8,Indicadores!$P$4:$P$47,0),MATCH(ReporteIndicadores!G$12,Indicadores!$C$3:$G$3,0)-1),""))</f>
        <v/>
      </c>
      <c r="H80" s="46"/>
      <c r="N80" s="40" t="str">
        <f t="shared" ca="1" si="10"/>
        <v/>
      </c>
      <c r="O80" s="40" t="str">
        <f t="shared" ca="1" si="11"/>
        <v/>
      </c>
      <c r="P80" s="40" t="str">
        <f t="shared" ca="1" si="12"/>
        <v/>
      </c>
      <c r="Q80" s="40" t="str">
        <f t="shared" ca="1" si="13"/>
        <v/>
      </c>
      <c r="R80" s="40" t="str">
        <f t="shared" ca="1" si="14"/>
        <v/>
      </c>
      <c r="AI80" s="40">
        <v>68</v>
      </c>
    </row>
    <row r="81" spans="2:35" ht="20">
      <c r="B81" s="143">
        <v>69</v>
      </c>
      <c r="C81" s="140" t="str">
        <f ca="1">IF(IFERROR(OFFSET(Indicadores!$C$3,MATCH(ReporteIndicadores!$B81&amp;ReporteIndicadores!$C$8,Indicadores!$P$4:$P$47,0),MATCH(ReporteIndicadores!C$12,Indicadores!$C$3:$G$3,0)-1),"")=0,"",IFERROR(OFFSET(Indicadores!$C$3,MATCH(ReporteIndicadores!$B81&amp;ReporteIndicadores!$C$8,Indicadores!$P$4:$P$47,0),MATCH(ReporteIndicadores!C$12,Indicadores!$C$3:$G$3,0)-1),""))</f>
        <v/>
      </c>
      <c r="D81" s="122"/>
      <c r="E81" s="140" t="str">
        <f ca="1">IF(IFERROR(OFFSET(Indicadores!$C$3,MATCH(ReporteIndicadores!$B81&amp;ReporteIndicadores!$C$8,Indicadores!$P$4:$P$47,0),MATCH(ReporteIndicadores!E$12,Indicadores!$C$3:$G$3,0)-1),"")=0,"",IFERROR(OFFSET(Indicadores!$C$3,MATCH(ReporteIndicadores!$B81&amp;ReporteIndicadores!$C$8,Indicadores!$P$4:$P$47,0),MATCH(ReporteIndicadores!E$12,Indicadores!$C$3:$G$3,0)-1),""))</f>
        <v/>
      </c>
      <c r="F81" s="122"/>
      <c r="G81" s="123" t="str">
        <f ca="1">IF(IFERROR(OFFSET(Indicadores!$C$3,MATCH(ReporteIndicadores!$B81&amp;ReporteIndicadores!$C$8,Indicadores!$P$4:$P$47,0),MATCH(ReporteIndicadores!G$12,Indicadores!$C$3:$G$3,0)-1),"")=0,"",IFERROR(OFFSET(Indicadores!$C$3,MATCH(ReporteIndicadores!$B81&amp;ReporteIndicadores!$C$8,Indicadores!$P$4:$P$47,0),MATCH(ReporteIndicadores!G$12,Indicadores!$C$3:$G$3,0)-1),""))</f>
        <v/>
      </c>
      <c r="H81" s="46"/>
      <c r="N81" s="40" t="str">
        <f t="shared" ca="1" si="10"/>
        <v/>
      </c>
      <c r="O81" s="40" t="str">
        <f t="shared" ca="1" si="11"/>
        <v/>
      </c>
      <c r="P81" s="40" t="str">
        <f t="shared" ca="1" si="12"/>
        <v/>
      </c>
      <c r="Q81" s="40" t="str">
        <f t="shared" ca="1" si="13"/>
        <v/>
      </c>
      <c r="R81" s="40" t="str">
        <f t="shared" ca="1" si="14"/>
        <v/>
      </c>
      <c r="AI81" s="40">
        <v>69</v>
      </c>
    </row>
    <row r="82" spans="2:35" ht="20">
      <c r="B82" s="143">
        <v>70</v>
      </c>
      <c r="C82" s="140" t="str">
        <f ca="1">IF(IFERROR(OFFSET(Indicadores!$C$3,MATCH(ReporteIndicadores!$B82&amp;ReporteIndicadores!$C$8,Indicadores!$P$4:$P$47,0),MATCH(ReporteIndicadores!C$12,Indicadores!$C$3:$G$3,0)-1),"")=0,"",IFERROR(OFFSET(Indicadores!$C$3,MATCH(ReporteIndicadores!$B82&amp;ReporteIndicadores!$C$8,Indicadores!$P$4:$P$47,0),MATCH(ReporteIndicadores!C$12,Indicadores!$C$3:$G$3,0)-1),""))</f>
        <v/>
      </c>
      <c r="D82" s="122"/>
      <c r="E82" s="140" t="str">
        <f ca="1">IF(IFERROR(OFFSET(Indicadores!$C$3,MATCH(ReporteIndicadores!$B82&amp;ReporteIndicadores!$C$8,Indicadores!$P$4:$P$47,0),MATCH(ReporteIndicadores!E$12,Indicadores!$C$3:$G$3,0)-1),"")=0,"",IFERROR(OFFSET(Indicadores!$C$3,MATCH(ReporteIndicadores!$B82&amp;ReporteIndicadores!$C$8,Indicadores!$P$4:$P$47,0),MATCH(ReporteIndicadores!E$12,Indicadores!$C$3:$G$3,0)-1),""))</f>
        <v/>
      </c>
      <c r="F82" s="122"/>
      <c r="G82" s="123" t="str">
        <f ca="1">IF(IFERROR(OFFSET(Indicadores!$C$3,MATCH(ReporteIndicadores!$B82&amp;ReporteIndicadores!$C$8,Indicadores!$P$4:$P$47,0),MATCH(ReporteIndicadores!G$12,Indicadores!$C$3:$G$3,0)-1),"")=0,"",IFERROR(OFFSET(Indicadores!$C$3,MATCH(ReporteIndicadores!$B82&amp;ReporteIndicadores!$C$8,Indicadores!$P$4:$P$47,0),MATCH(ReporteIndicadores!G$12,Indicadores!$C$3:$G$3,0)-1),""))</f>
        <v/>
      </c>
      <c r="H82" s="46"/>
      <c r="N82" s="40" t="str">
        <f t="shared" ca="1" si="10"/>
        <v/>
      </c>
      <c r="O82" s="40" t="str">
        <f t="shared" ca="1" si="11"/>
        <v/>
      </c>
      <c r="P82" s="40" t="str">
        <f t="shared" ca="1" si="12"/>
        <v/>
      </c>
      <c r="Q82" s="40" t="str">
        <f t="shared" ca="1" si="13"/>
        <v/>
      </c>
      <c r="R82" s="40" t="str">
        <f t="shared" ca="1" si="14"/>
        <v/>
      </c>
      <c r="AI82" s="40">
        <v>70</v>
      </c>
    </row>
    <row r="83" spans="2:35" ht="20">
      <c r="B83" s="143">
        <v>71</v>
      </c>
      <c r="C83" s="140" t="str">
        <f ca="1">IF(IFERROR(OFFSET(Indicadores!$C$3,MATCH(ReporteIndicadores!$B83&amp;ReporteIndicadores!$C$8,Indicadores!$P$4:$P$47,0),MATCH(ReporteIndicadores!C$12,Indicadores!$C$3:$G$3,0)-1),"")=0,"",IFERROR(OFFSET(Indicadores!$C$3,MATCH(ReporteIndicadores!$B83&amp;ReporteIndicadores!$C$8,Indicadores!$P$4:$P$47,0),MATCH(ReporteIndicadores!C$12,Indicadores!$C$3:$G$3,0)-1),""))</f>
        <v/>
      </c>
      <c r="D83" s="122"/>
      <c r="E83" s="140" t="str">
        <f ca="1">IF(IFERROR(OFFSET(Indicadores!$C$3,MATCH(ReporteIndicadores!$B83&amp;ReporteIndicadores!$C$8,Indicadores!$P$4:$P$47,0),MATCH(ReporteIndicadores!E$12,Indicadores!$C$3:$G$3,0)-1),"")=0,"",IFERROR(OFFSET(Indicadores!$C$3,MATCH(ReporteIndicadores!$B83&amp;ReporteIndicadores!$C$8,Indicadores!$P$4:$P$47,0),MATCH(ReporteIndicadores!E$12,Indicadores!$C$3:$G$3,0)-1),""))</f>
        <v/>
      </c>
      <c r="F83" s="122"/>
      <c r="G83" s="123" t="str">
        <f ca="1">IF(IFERROR(OFFSET(Indicadores!$C$3,MATCH(ReporteIndicadores!$B83&amp;ReporteIndicadores!$C$8,Indicadores!$P$4:$P$47,0),MATCH(ReporteIndicadores!G$12,Indicadores!$C$3:$G$3,0)-1),"")=0,"",IFERROR(OFFSET(Indicadores!$C$3,MATCH(ReporteIndicadores!$B83&amp;ReporteIndicadores!$C$8,Indicadores!$P$4:$P$47,0),MATCH(ReporteIndicadores!G$12,Indicadores!$C$3:$G$3,0)-1),""))</f>
        <v/>
      </c>
      <c r="H83" s="46"/>
      <c r="N83" s="40" t="str">
        <f t="shared" ca="1" si="10"/>
        <v/>
      </c>
      <c r="O83" s="40" t="str">
        <f t="shared" ca="1" si="11"/>
        <v/>
      </c>
      <c r="P83" s="40" t="str">
        <f t="shared" ca="1" si="12"/>
        <v/>
      </c>
      <c r="Q83" s="40" t="str">
        <f t="shared" ca="1" si="13"/>
        <v/>
      </c>
      <c r="R83" s="40" t="str">
        <f t="shared" ca="1" si="14"/>
        <v/>
      </c>
      <c r="AI83" s="40">
        <v>71</v>
      </c>
    </row>
    <row r="84" spans="2:35" ht="20">
      <c r="B84" s="143">
        <v>72</v>
      </c>
      <c r="C84" s="140" t="str">
        <f ca="1">IF(IFERROR(OFFSET(Indicadores!$C$3,MATCH(ReporteIndicadores!$B84&amp;ReporteIndicadores!$C$8,Indicadores!$P$4:$P$47,0),MATCH(ReporteIndicadores!C$12,Indicadores!$C$3:$G$3,0)-1),"")=0,"",IFERROR(OFFSET(Indicadores!$C$3,MATCH(ReporteIndicadores!$B84&amp;ReporteIndicadores!$C$8,Indicadores!$P$4:$P$47,0),MATCH(ReporteIndicadores!C$12,Indicadores!$C$3:$G$3,0)-1),""))</f>
        <v/>
      </c>
      <c r="D84" s="122"/>
      <c r="E84" s="140" t="str">
        <f ca="1">IF(IFERROR(OFFSET(Indicadores!$C$3,MATCH(ReporteIndicadores!$B84&amp;ReporteIndicadores!$C$8,Indicadores!$P$4:$P$47,0),MATCH(ReporteIndicadores!E$12,Indicadores!$C$3:$G$3,0)-1),"")=0,"",IFERROR(OFFSET(Indicadores!$C$3,MATCH(ReporteIndicadores!$B84&amp;ReporteIndicadores!$C$8,Indicadores!$P$4:$P$47,0),MATCH(ReporteIndicadores!E$12,Indicadores!$C$3:$G$3,0)-1),""))</f>
        <v/>
      </c>
      <c r="F84" s="122"/>
      <c r="G84" s="123" t="str">
        <f ca="1">IF(IFERROR(OFFSET(Indicadores!$C$3,MATCH(ReporteIndicadores!$B84&amp;ReporteIndicadores!$C$8,Indicadores!$P$4:$P$47,0),MATCH(ReporteIndicadores!G$12,Indicadores!$C$3:$G$3,0)-1),"")=0,"",IFERROR(OFFSET(Indicadores!$C$3,MATCH(ReporteIndicadores!$B84&amp;ReporteIndicadores!$C$8,Indicadores!$P$4:$P$47,0),MATCH(ReporteIndicadores!G$12,Indicadores!$C$3:$G$3,0)-1),""))</f>
        <v/>
      </c>
      <c r="H84" s="46"/>
      <c r="N84" s="40" t="str">
        <f t="shared" ca="1" si="10"/>
        <v/>
      </c>
      <c r="O84" s="40" t="str">
        <f t="shared" ca="1" si="11"/>
        <v/>
      </c>
      <c r="P84" s="40" t="str">
        <f t="shared" ca="1" si="12"/>
        <v/>
      </c>
      <c r="Q84" s="40" t="str">
        <f t="shared" ca="1" si="13"/>
        <v/>
      </c>
      <c r="R84" s="40" t="str">
        <f t="shared" ca="1" si="14"/>
        <v/>
      </c>
      <c r="AI84" s="40">
        <v>72</v>
      </c>
    </row>
    <row r="85" spans="2:35" ht="20">
      <c r="B85" s="143">
        <v>73</v>
      </c>
      <c r="C85" s="140" t="str">
        <f ca="1">IF(IFERROR(OFFSET(Indicadores!$C$3,MATCH(ReporteIndicadores!$B85&amp;ReporteIndicadores!$C$8,Indicadores!$P$4:$P$47,0),MATCH(ReporteIndicadores!C$12,Indicadores!$C$3:$G$3,0)-1),"")=0,"",IFERROR(OFFSET(Indicadores!$C$3,MATCH(ReporteIndicadores!$B85&amp;ReporteIndicadores!$C$8,Indicadores!$P$4:$P$47,0),MATCH(ReporteIndicadores!C$12,Indicadores!$C$3:$G$3,0)-1),""))</f>
        <v/>
      </c>
      <c r="D85" s="122"/>
      <c r="E85" s="140" t="str">
        <f ca="1">IF(IFERROR(OFFSET(Indicadores!$C$3,MATCH(ReporteIndicadores!$B85&amp;ReporteIndicadores!$C$8,Indicadores!$P$4:$P$47,0),MATCH(ReporteIndicadores!E$12,Indicadores!$C$3:$G$3,0)-1),"")=0,"",IFERROR(OFFSET(Indicadores!$C$3,MATCH(ReporteIndicadores!$B85&amp;ReporteIndicadores!$C$8,Indicadores!$P$4:$P$47,0),MATCH(ReporteIndicadores!E$12,Indicadores!$C$3:$G$3,0)-1),""))</f>
        <v/>
      </c>
      <c r="F85" s="122"/>
      <c r="G85" s="123" t="str">
        <f ca="1">IF(IFERROR(OFFSET(Indicadores!$C$3,MATCH(ReporteIndicadores!$B85&amp;ReporteIndicadores!$C$8,Indicadores!$P$4:$P$47,0),MATCH(ReporteIndicadores!G$12,Indicadores!$C$3:$G$3,0)-1),"")=0,"",IFERROR(OFFSET(Indicadores!$C$3,MATCH(ReporteIndicadores!$B85&amp;ReporteIndicadores!$C$8,Indicadores!$P$4:$P$47,0),MATCH(ReporteIndicadores!G$12,Indicadores!$C$3:$G$3,0)-1),""))</f>
        <v/>
      </c>
      <c r="H85" s="46"/>
      <c r="N85" s="40" t="str">
        <f t="shared" ca="1" si="10"/>
        <v/>
      </c>
      <c r="O85" s="40" t="str">
        <f t="shared" ca="1" si="11"/>
        <v/>
      </c>
      <c r="P85" s="40" t="str">
        <f t="shared" ca="1" si="12"/>
        <v/>
      </c>
      <c r="Q85" s="40" t="str">
        <f t="shared" ca="1" si="13"/>
        <v/>
      </c>
      <c r="R85" s="40" t="str">
        <f t="shared" ca="1" si="14"/>
        <v/>
      </c>
      <c r="AI85" s="40">
        <v>73</v>
      </c>
    </row>
    <row r="86" spans="2:35" ht="20">
      <c r="B86" s="143">
        <v>74</v>
      </c>
      <c r="C86" s="140" t="str">
        <f ca="1">IF(IFERROR(OFFSET(Indicadores!$C$3,MATCH(ReporteIndicadores!$B86&amp;ReporteIndicadores!$C$8,Indicadores!$P$4:$P$47,0),MATCH(ReporteIndicadores!C$12,Indicadores!$C$3:$G$3,0)-1),"")=0,"",IFERROR(OFFSET(Indicadores!$C$3,MATCH(ReporteIndicadores!$B86&amp;ReporteIndicadores!$C$8,Indicadores!$P$4:$P$47,0),MATCH(ReporteIndicadores!C$12,Indicadores!$C$3:$G$3,0)-1),""))</f>
        <v/>
      </c>
      <c r="D86" s="122"/>
      <c r="E86" s="140" t="str">
        <f ca="1">IF(IFERROR(OFFSET(Indicadores!$C$3,MATCH(ReporteIndicadores!$B86&amp;ReporteIndicadores!$C$8,Indicadores!$P$4:$P$47,0),MATCH(ReporteIndicadores!E$12,Indicadores!$C$3:$G$3,0)-1),"")=0,"",IFERROR(OFFSET(Indicadores!$C$3,MATCH(ReporteIndicadores!$B86&amp;ReporteIndicadores!$C$8,Indicadores!$P$4:$P$47,0),MATCH(ReporteIndicadores!E$12,Indicadores!$C$3:$G$3,0)-1),""))</f>
        <v/>
      </c>
      <c r="F86" s="122"/>
      <c r="G86" s="123" t="str">
        <f ca="1">IF(IFERROR(OFFSET(Indicadores!$C$3,MATCH(ReporteIndicadores!$B86&amp;ReporteIndicadores!$C$8,Indicadores!$P$4:$P$47,0),MATCH(ReporteIndicadores!G$12,Indicadores!$C$3:$G$3,0)-1),"")=0,"",IFERROR(OFFSET(Indicadores!$C$3,MATCH(ReporteIndicadores!$B86&amp;ReporteIndicadores!$C$8,Indicadores!$P$4:$P$47,0),MATCH(ReporteIndicadores!G$12,Indicadores!$C$3:$G$3,0)-1),""))</f>
        <v/>
      </c>
      <c r="H86" s="46"/>
      <c r="N86" s="40" t="str">
        <f t="shared" ca="1" si="10"/>
        <v/>
      </c>
      <c r="O86" s="40" t="str">
        <f t="shared" ca="1" si="11"/>
        <v/>
      </c>
      <c r="P86" s="40" t="str">
        <f t="shared" ca="1" si="12"/>
        <v/>
      </c>
      <c r="Q86" s="40" t="str">
        <f t="shared" ca="1" si="13"/>
        <v/>
      </c>
      <c r="R86" s="40" t="str">
        <f t="shared" ca="1" si="14"/>
        <v/>
      </c>
      <c r="AI86" s="40">
        <v>74</v>
      </c>
    </row>
    <row r="87" spans="2:35" ht="20">
      <c r="B87" s="143">
        <v>75</v>
      </c>
      <c r="C87" s="140" t="str">
        <f ca="1">IF(IFERROR(OFFSET(Indicadores!$C$3,MATCH(ReporteIndicadores!$B87&amp;ReporteIndicadores!$C$8,Indicadores!$P$4:$P$47,0),MATCH(ReporteIndicadores!C$12,Indicadores!$C$3:$G$3,0)-1),"")=0,"",IFERROR(OFFSET(Indicadores!$C$3,MATCH(ReporteIndicadores!$B87&amp;ReporteIndicadores!$C$8,Indicadores!$P$4:$P$47,0),MATCH(ReporteIndicadores!C$12,Indicadores!$C$3:$G$3,0)-1),""))</f>
        <v/>
      </c>
      <c r="D87" s="122"/>
      <c r="E87" s="140" t="str">
        <f ca="1">IF(IFERROR(OFFSET(Indicadores!$C$3,MATCH(ReporteIndicadores!$B87&amp;ReporteIndicadores!$C$8,Indicadores!$P$4:$P$47,0),MATCH(ReporteIndicadores!E$12,Indicadores!$C$3:$G$3,0)-1),"")=0,"",IFERROR(OFFSET(Indicadores!$C$3,MATCH(ReporteIndicadores!$B87&amp;ReporteIndicadores!$C$8,Indicadores!$P$4:$P$47,0),MATCH(ReporteIndicadores!E$12,Indicadores!$C$3:$G$3,0)-1),""))</f>
        <v/>
      </c>
      <c r="F87" s="122"/>
      <c r="G87" s="123" t="str">
        <f ca="1">IF(IFERROR(OFFSET(Indicadores!$C$3,MATCH(ReporteIndicadores!$B87&amp;ReporteIndicadores!$C$8,Indicadores!$P$4:$P$47,0),MATCH(ReporteIndicadores!G$12,Indicadores!$C$3:$G$3,0)-1),"")=0,"",IFERROR(OFFSET(Indicadores!$C$3,MATCH(ReporteIndicadores!$B87&amp;ReporteIndicadores!$C$8,Indicadores!$P$4:$P$47,0),MATCH(ReporteIndicadores!G$12,Indicadores!$C$3:$G$3,0)-1),""))</f>
        <v/>
      </c>
      <c r="H87" s="46"/>
      <c r="N87" s="40" t="str">
        <f t="shared" ca="1" si="10"/>
        <v/>
      </c>
      <c r="O87" s="40" t="str">
        <f t="shared" ca="1" si="11"/>
        <v/>
      </c>
      <c r="P87" s="40" t="str">
        <f t="shared" ca="1" si="12"/>
        <v/>
      </c>
      <c r="Q87" s="40" t="str">
        <f t="shared" ca="1" si="13"/>
        <v/>
      </c>
      <c r="R87" s="40" t="str">
        <f t="shared" ca="1" si="14"/>
        <v/>
      </c>
      <c r="AI87" s="40">
        <v>75</v>
      </c>
    </row>
    <row r="88" spans="2:35" ht="20">
      <c r="B88" s="143">
        <v>76</v>
      </c>
      <c r="C88" s="140" t="str">
        <f ca="1">IF(IFERROR(OFFSET(Indicadores!$C$3,MATCH(ReporteIndicadores!$B88&amp;ReporteIndicadores!$C$8,Indicadores!$P$4:$P$47,0),MATCH(ReporteIndicadores!C$12,Indicadores!$C$3:$G$3,0)-1),"")=0,"",IFERROR(OFFSET(Indicadores!$C$3,MATCH(ReporteIndicadores!$B88&amp;ReporteIndicadores!$C$8,Indicadores!$P$4:$P$47,0),MATCH(ReporteIndicadores!C$12,Indicadores!$C$3:$G$3,0)-1),""))</f>
        <v/>
      </c>
      <c r="D88" s="122"/>
      <c r="E88" s="140" t="str">
        <f ca="1">IF(IFERROR(OFFSET(Indicadores!$C$3,MATCH(ReporteIndicadores!$B88&amp;ReporteIndicadores!$C$8,Indicadores!$P$4:$P$47,0),MATCH(ReporteIndicadores!E$12,Indicadores!$C$3:$G$3,0)-1),"")=0,"",IFERROR(OFFSET(Indicadores!$C$3,MATCH(ReporteIndicadores!$B88&amp;ReporteIndicadores!$C$8,Indicadores!$P$4:$P$47,0),MATCH(ReporteIndicadores!E$12,Indicadores!$C$3:$G$3,0)-1),""))</f>
        <v/>
      </c>
      <c r="F88" s="122"/>
      <c r="G88" s="123" t="str">
        <f ca="1">IF(IFERROR(OFFSET(Indicadores!$C$3,MATCH(ReporteIndicadores!$B88&amp;ReporteIndicadores!$C$8,Indicadores!$P$4:$P$47,0),MATCH(ReporteIndicadores!G$12,Indicadores!$C$3:$G$3,0)-1),"")=0,"",IFERROR(OFFSET(Indicadores!$C$3,MATCH(ReporteIndicadores!$B88&amp;ReporteIndicadores!$C$8,Indicadores!$P$4:$P$47,0),MATCH(ReporteIndicadores!G$12,Indicadores!$C$3:$G$3,0)-1),""))</f>
        <v/>
      </c>
      <c r="H88" s="46"/>
      <c r="N88" s="40" t="str">
        <f t="shared" ca="1" si="10"/>
        <v/>
      </c>
      <c r="O88" s="40" t="str">
        <f t="shared" ca="1" si="11"/>
        <v/>
      </c>
      <c r="P88" s="40" t="str">
        <f t="shared" ca="1" si="12"/>
        <v/>
      </c>
      <c r="Q88" s="40" t="str">
        <f t="shared" ca="1" si="13"/>
        <v/>
      </c>
      <c r="R88" s="40" t="str">
        <f t="shared" ca="1" si="14"/>
        <v/>
      </c>
      <c r="AI88" s="40">
        <v>76</v>
      </c>
    </row>
    <row r="89" spans="2:35" ht="20">
      <c r="B89" s="143">
        <v>77</v>
      </c>
      <c r="C89" s="140" t="str">
        <f ca="1">IF(IFERROR(OFFSET(Indicadores!$C$3,MATCH(ReporteIndicadores!$B89&amp;ReporteIndicadores!$C$8,Indicadores!$P$4:$P$47,0),MATCH(ReporteIndicadores!C$12,Indicadores!$C$3:$G$3,0)-1),"")=0,"",IFERROR(OFFSET(Indicadores!$C$3,MATCH(ReporteIndicadores!$B89&amp;ReporteIndicadores!$C$8,Indicadores!$P$4:$P$47,0),MATCH(ReporteIndicadores!C$12,Indicadores!$C$3:$G$3,0)-1),""))</f>
        <v/>
      </c>
      <c r="D89" s="122"/>
      <c r="E89" s="140" t="str">
        <f ca="1">IF(IFERROR(OFFSET(Indicadores!$C$3,MATCH(ReporteIndicadores!$B89&amp;ReporteIndicadores!$C$8,Indicadores!$P$4:$P$47,0),MATCH(ReporteIndicadores!E$12,Indicadores!$C$3:$G$3,0)-1),"")=0,"",IFERROR(OFFSET(Indicadores!$C$3,MATCH(ReporteIndicadores!$B89&amp;ReporteIndicadores!$C$8,Indicadores!$P$4:$P$47,0),MATCH(ReporteIndicadores!E$12,Indicadores!$C$3:$G$3,0)-1),""))</f>
        <v/>
      </c>
      <c r="F89" s="122"/>
      <c r="G89" s="123" t="str">
        <f ca="1">IF(IFERROR(OFFSET(Indicadores!$C$3,MATCH(ReporteIndicadores!$B89&amp;ReporteIndicadores!$C$8,Indicadores!$P$4:$P$47,0),MATCH(ReporteIndicadores!G$12,Indicadores!$C$3:$G$3,0)-1),"")=0,"",IFERROR(OFFSET(Indicadores!$C$3,MATCH(ReporteIndicadores!$B89&amp;ReporteIndicadores!$C$8,Indicadores!$P$4:$P$47,0),MATCH(ReporteIndicadores!G$12,Indicadores!$C$3:$G$3,0)-1),""))</f>
        <v/>
      </c>
      <c r="H89" s="46"/>
      <c r="N89" s="40" t="str">
        <f t="shared" ca="1" si="10"/>
        <v/>
      </c>
      <c r="O89" s="40" t="str">
        <f t="shared" ca="1" si="11"/>
        <v/>
      </c>
      <c r="P89" s="40" t="str">
        <f t="shared" ca="1" si="12"/>
        <v/>
      </c>
      <c r="Q89" s="40" t="str">
        <f t="shared" ca="1" si="13"/>
        <v/>
      </c>
      <c r="R89" s="40" t="str">
        <f t="shared" ca="1" si="14"/>
        <v/>
      </c>
      <c r="AI89" s="40">
        <v>77</v>
      </c>
    </row>
    <row r="90" spans="2:35" ht="20">
      <c r="B90" s="143">
        <v>78</v>
      </c>
      <c r="C90" s="140" t="str">
        <f ca="1">IF(IFERROR(OFFSET(Indicadores!$C$3,MATCH(ReporteIndicadores!$B90&amp;ReporteIndicadores!$C$8,Indicadores!$P$4:$P$47,0),MATCH(ReporteIndicadores!C$12,Indicadores!$C$3:$G$3,0)-1),"")=0,"",IFERROR(OFFSET(Indicadores!$C$3,MATCH(ReporteIndicadores!$B90&amp;ReporteIndicadores!$C$8,Indicadores!$P$4:$P$47,0),MATCH(ReporteIndicadores!C$12,Indicadores!$C$3:$G$3,0)-1),""))</f>
        <v/>
      </c>
      <c r="D90" s="122"/>
      <c r="E90" s="140" t="str">
        <f ca="1">IF(IFERROR(OFFSET(Indicadores!$C$3,MATCH(ReporteIndicadores!$B90&amp;ReporteIndicadores!$C$8,Indicadores!$P$4:$P$47,0),MATCH(ReporteIndicadores!E$12,Indicadores!$C$3:$G$3,0)-1),"")=0,"",IFERROR(OFFSET(Indicadores!$C$3,MATCH(ReporteIndicadores!$B90&amp;ReporteIndicadores!$C$8,Indicadores!$P$4:$P$47,0),MATCH(ReporteIndicadores!E$12,Indicadores!$C$3:$G$3,0)-1),""))</f>
        <v/>
      </c>
      <c r="F90" s="122"/>
      <c r="G90" s="123" t="str">
        <f ca="1">IF(IFERROR(OFFSET(Indicadores!$C$3,MATCH(ReporteIndicadores!$B90&amp;ReporteIndicadores!$C$8,Indicadores!$P$4:$P$47,0),MATCH(ReporteIndicadores!G$12,Indicadores!$C$3:$G$3,0)-1),"")=0,"",IFERROR(OFFSET(Indicadores!$C$3,MATCH(ReporteIndicadores!$B90&amp;ReporteIndicadores!$C$8,Indicadores!$P$4:$P$47,0),MATCH(ReporteIndicadores!G$12,Indicadores!$C$3:$G$3,0)-1),""))</f>
        <v/>
      </c>
      <c r="H90" s="46"/>
      <c r="N90" s="40" t="str">
        <f t="shared" ca="1" si="10"/>
        <v/>
      </c>
      <c r="O90" s="40" t="str">
        <f t="shared" ca="1" si="11"/>
        <v/>
      </c>
      <c r="P90" s="40" t="str">
        <f t="shared" ca="1" si="12"/>
        <v/>
      </c>
      <c r="Q90" s="40" t="str">
        <f t="shared" ca="1" si="13"/>
        <v/>
      </c>
      <c r="R90" s="40" t="str">
        <f t="shared" ca="1" si="14"/>
        <v/>
      </c>
      <c r="AI90" s="40">
        <v>78</v>
      </c>
    </row>
    <row r="91" spans="2:35" ht="20">
      <c r="B91" s="143">
        <v>79</v>
      </c>
      <c r="C91" s="140" t="str">
        <f ca="1">IF(IFERROR(OFFSET(Indicadores!$C$3,MATCH(ReporteIndicadores!$B91&amp;ReporteIndicadores!$C$8,Indicadores!$P$4:$P$47,0),MATCH(ReporteIndicadores!C$12,Indicadores!$C$3:$G$3,0)-1),"")=0,"",IFERROR(OFFSET(Indicadores!$C$3,MATCH(ReporteIndicadores!$B91&amp;ReporteIndicadores!$C$8,Indicadores!$P$4:$P$47,0),MATCH(ReporteIndicadores!C$12,Indicadores!$C$3:$G$3,0)-1),""))</f>
        <v/>
      </c>
      <c r="D91" s="122"/>
      <c r="E91" s="140" t="str">
        <f ca="1">IF(IFERROR(OFFSET(Indicadores!$C$3,MATCH(ReporteIndicadores!$B91&amp;ReporteIndicadores!$C$8,Indicadores!$P$4:$P$47,0),MATCH(ReporteIndicadores!E$12,Indicadores!$C$3:$G$3,0)-1),"")=0,"",IFERROR(OFFSET(Indicadores!$C$3,MATCH(ReporteIndicadores!$B91&amp;ReporteIndicadores!$C$8,Indicadores!$P$4:$P$47,0),MATCH(ReporteIndicadores!E$12,Indicadores!$C$3:$G$3,0)-1),""))</f>
        <v/>
      </c>
      <c r="F91" s="122"/>
      <c r="G91" s="123" t="str">
        <f ca="1">IF(IFERROR(OFFSET(Indicadores!$C$3,MATCH(ReporteIndicadores!$B91&amp;ReporteIndicadores!$C$8,Indicadores!$P$4:$P$47,0),MATCH(ReporteIndicadores!G$12,Indicadores!$C$3:$G$3,0)-1),"")=0,"",IFERROR(OFFSET(Indicadores!$C$3,MATCH(ReporteIndicadores!$B91&amp;ReporteIndicadores!$C$8,Indicadores!$P$4:$P$47,0),MATCH(ReporteIndicadores!G$12,Indicadores!$C$3:$G$3,0)-1),""))</f>
        <v/>
      </c>
      <c r="H91" s="46"/>
      <c r="N91" s="40" t="str">
        <f t="shared" ca="1" si="10"/>
        <v/>
      </c>
      <c r="O91" s="40" t="str">
        <f t="shared" ca="1" si="11"/>
        <v/>
      </c>
      <c r="P91" s="40" t="str">
        <f t="shared" ca="1" si="12"/>
        <v/>
      </c>
      <c r="Q91" s="40" t="str">
        <f t="shared" ca="1" si="13"/>
        <v/>
      </c>
      <c r="R91" s="40" t="str">
        <f t="shared" ca="1" si="14"/>
        <v/>
      </c>
      <c r="AI91" s="40">
        <v>79</v>
      </c>
    </row>
    <row r="92" spans="2:35" ht="20">
      <c r="B92" s="143">
        <v>80</v>
      </c>
      <c r="C92" s="140" t="str">
        <f ca="1">IF(IFERROR(OFFSET(Indicadores!$C$3,MATCH(ReporteIndicadores!$B92&amp;ReporteIndicadores!$C$8,Indicadores!$P$4:$P$47,0),MATCH(ReporteIndicadores!C$12,Indicadores!$C$3:$G$3,0)-1),"")=0,"",IFERROR(OFFSET(Indicadores!$C$3,MATCH(ReporteIndicadores!$B92&amp;ReporteIndicadores!$C$8,Indicadores!$P$4:$P$47,0),MATCH(ReporteIndicadores!C$12,Indicadores!$C$3:$G$3,0)-1),""))</f>
        <v/>
      </c>
      <c r="D92" s="122"/>
      <c r="E92" s="140" t="str">
        <f ca="1">IF(IFERROR(OFFSET(Indicadores!$C$3,MATCH(ReporteIndicadores!$B92&amp;ReporteIndicadores!$C$8,Indicadores!$P$4:$P$47,0),MATCH(ReporteIndicadores!E$12,Indicadores!$C$3:$G$3,0)-1),"")=0,"",IFERROR(OFFSET(Indicadores!$C$3,MATCH(ReporteIndicadores!$B92&amp;ReporteIndicadores!$C$8,Indicadores!$P$4:$P$47,0),MATCH(ReporteIndicadores!E$12,Indicadores!$C$3:$G$3,0)-1),""))</f>
        <v/>
      </c>
      <c r="F92" s="122"/>
      <c r="G92" s="123" t="str">
        <f ca="1">IF(IFERROR(OFFSET(Indicadores!$C$3,MATCH(ReporteIndicadores!$B92&amp;ReporteIndicadores!$C$8,Indicadores!$P$4:$P$47,0),MATCH(ReporteIndicadores!G$12,Indicadores!$C$3:$G$3,0)-1),"")=0,"",IFERROR(OFFSET(Indicadores!$C$3,MATCH(ReporteIndicadores!$B92&amp;ReporteIndicadores!$C$8,Indicadores!$P$4:$P$47,0),MATCH(ReporteIndicadores!G$12,Indicadores!$C$3:$G$3,0)-1),""))</f>
        <v/>
      </c>
      <c r="H92" s="46"/>
      <c r="N92" s="40" t="str">
        <f t="shared" ca="1" si="10"/>
        <v/>
      </c>
      <c r="O92" s="40" t="str">
        <f t="shared" ca="1" si="11"/>
        <v/>
      </c>
      <c r="P92" s="40" t="str">
        <f t="shared" ca="1" si="12"/>
        <v/>
      </c>
      <c r="Q92" s="40" t="str">
        <f t="shared" ca="1" si="13"/>
        <v/>
      </c>
      <c r="R92" s="40" t="str">
        <f t="shared" ca="1" si="14"/>
        <v/>
      </c>
      <c r="AI92" s="40">
        <v>80</v>
      </c>
    </row>
    <row r="93" spans="2:35" ht="20">
      <c r="B93" s="143">
        <v>81</v>
      </c>
      <c r="C93" s="140" t="str">
        <f ca="1">IF(IFERROR(OFFSET(Indicadores!$C$3,MATCH(ReporteIndicadores!$B93&amp;ReporteIndicadores!$C$8,Indicadores!$P$4:$P$47,0),MATCH(ReporteIndicadores!C$12,Indicadores!$C$3:$G$3,0)-1),"")=0,"",IFERROR(OFFSET(Indicadores!$C$3,MATCH(ReporteIndicadores!$B93&amp;ReporteIndicadores!$C$8,Indicadores!$P$4:$P$47,0),MATCH(ReporteIndicadores!C$12,Indicadores!$C$3:$G$3,0)-1),""))</f>
        <v/>
      </c>
      <c r="D93" s="122"/>
      <c r="E93" s="140" t="str">
        <f ca="1">IF(IFERROR(OFFSET(Indicadores!$C$3,MATCH(ReporteIndicadores!$B93&amp;ReporteIndicadores!$C$8,Indicadores!$P$4:$P$47,0),MATCH(ReporteIndicadores!E$12,Indicadores!$C$3:$G$3,0)-1),"")=0,"",IFERROR(OFFSET(Indicadores!$C$3,MATCH(ReporteIndicadores!$B93&amp;ReporteIndicadores!$C$8,Indicadores!$P$4:$P$47,0),MATCH(ReporteIndicadores!E$12,Indicadores!$C$3:$G$3,0)-1),""))</f>
        <v/>
      </c>
      <c r="F93" s="122"/>
      <c r="G93" s="123" t="str">
        <f ca="1">IF(IFERROR(OFFSET(Indicadores!$C$3,MATCH(ReporteIndicadores!$B93&amp;ReporteIndicadores!$C$8,Indicadores!$P$4:$P$47,0),MATCH(ReporteIndicadores!G$12,Indicadores!$C$3:$G$3,0)-1),"")=0,"",IFERROR(OFFSET(Indicadores!$C$3,MATCH(ReporteIndicadores!$B93&amp;ReporteIndicadores!$C$8,Indicadores!$P$4:$P$47,0),MATCH(ReporteIndicadores!G$12,Indicadores!$C$3:$G$3,0)-1),""))</f>
        <v/>
      </c>
      <c r="H93" s="46"/>
      <c r="N93" s="40" t="str">
        <f t="shared" ca="1" si="10"/>
        <v/>
      </c>
      <c r="O93" s="40" t="str">
        <f t="shared" ca="1" si="11"/>
        <v/>
      </c>
      <c r="P93" s="40" t="str">
        <f t="shared" ca="1" si="12"/>
        <v/>
      </c>
      <c r="Q93" s="40" t="str">
        <f t="shared" ca="1" si="13"/>
        <v/>
      </c>
      <c r="R93" s="40" t="str">
        <f t="shared" ca="1" si="14"/>
        <v/>
      </c>
      <c r="AI93" s="40">
        <v>81</v>
      </c>
    </row>
    <row r="94" spans="2:35" ht="20">
      <c r="B94" s="143">
        <v>82</v>
      </c>
      <c r="C94" s="140" t="str">
        <f ca="1">IF(IFERROR(OFFSET(Indicadores!$C$3,MATCH(ReporteIndicadores!$B94&amp;ReporteIndicadores!$C$8,Indicadores!$P$4:$P$47,0),MATCH(ReporteIndicadores!C$12,Indicadores!$C$3:$G$3,0)-1),"")=0,"",IFERROR(OFFSET(Indicadores!$C$3,MATCH(ReporteIndicadores!$B94&amp;ReporteIndicadores!$C$8,Indicadores!$P$4:$P$47,0),MATCH(ReporteIndicadores!C$12,Indicadores!$C$3:$G$3,0)-1),""))</f>
        <v/>
      </c>
      <c r="D94" s="122"/>
      <c r="E94" s="140" t="str">
        <f ca="1">IF(IFERROR(OFFSET(Indicadores!$C$3,MATCH(ReporteIndicadores!$B94&amp;ReporteIndicadores!$C$8,Indicadores!$P$4:$P$47,0),MATCH(ReporteIndicadores!E$12,Indicadores!$C$3:$G$3,0)-1),"")=0,"",IFERROR(OFFSET(Indicadores!$C$3,MATCH(ReporteIndicadores!$B94&amp;ReporteIndicadores!$C$8,Indicadores!$P$4:$P$47,0),MATCH(ReporteIndicadores!E$12,Indicadores!$C$3:$G$3,0)-1),""))</f>
        <v/>
      </c>
      <c r="F94" s="122"/>
      <c r="G94" s="123" t="str">
        <f ca="1">IF(IFERROR(OFFSET(Indicadores!$C$3,MATCH(ReporteIndicadores!$B94&amp;ReporteIndicadores!$C$8,Indicadores!$P$4:$P$47,0),MATCH(ReporteIndicadores!G$12,Indicadores!$C$3:$G$3,0)-1),"")=0,"",IFERROR(OFFSET(Indicadores!$C$3,MATCH(ReporteIndicadores!$B94&amp;ReporteIndicadores!$C$8,Indicadores!$P$4:$P$47,0),MATCH(ReporteIndicadores!G$12,Indicadores!$C$3:$G$3,0)-1),""))</f>
        <v/>
      </c>
      <c r="H94" s="46"/>
      <c r="N94" s="40" t="str">
        <f t="shared" ca="1" si="10"/>
        <v/>
      </c>
      <c r="O94" s="40" t="str">
        <f t="shared" ca="1" si="11"/>
        <v/>
      </c>
      <c r="P94" s="40" t="str">
        <f t="shared" ca="1" si="12"/>
        <v/>
      </c>
      <c r="Q94" s="40" t="str">
        <f t="shared" ca="1" si="13"/>
        <v/>
      </c>
      <c r="R94" s="40" t="str">
        <f t="shared" ca="1" si="14"/>
        <v/>
      </c>
      <c r="AI94" s="40">
        <v>82</v>
      </c>
    </row>
    <row r="95" spans="2:35" ht="20">
      <c r="B95" s="143">
        <v>83</v>
      </c>
      <c r="C95" s="140" t="str">
        <f ca="1">IF(IFERROR(OFFSET(Indicadores!$C$3,MATCH(ReporteIndicadores!$B95&amp;ReporteIndicadores!$C$8,Indicadores!$P$4:$P$47,0),MATCH(ReporteIndicadores!C$12,Indicadores!$C$3:$G$3,0)-1),"")=0,"",IFERROR(OFFSET(Indicadores!$C$3,MATCH(ReporteIndicadores!$B95&amp;ReporteIndicadores!$C$8,Indicadores!$P$4:$P$47,0),MATCH(ReporteIndicadores!C$12,Indicadores!$C$3:$G$3,0)-1),""))</f>
        <v/>
      </c>
      <c r="D95" s="122"/>
      <c r="E95" s="140" t="str">
        <f ca="1">IF(IFERROR(OFFSET(Indicadores!$C$3,MATCH(ReporteIndicadores!$B95&amp;ReporteIndicadores!$C$8,Indicadores!$P$4:$P$47,0),MATCH(ReporteIndicadores!E$12,Indicadores!$C$3:$G$3,0)-1),"")=0,"",IFERROR(OFFSET(Indicadores!$C$3,MATCH(ReporteIndicadores!$B95&amp;ReporteIndicadores!$C$8,Indicadores!$P$4:$P$47,0),MATCH(ReporteIndicadores!E$12,Indicadores!$C$3:$G$3,0)-1),""))</f>
        <v/>
      </c>
      <c r="F95" s="122"/>
      <c r="G95" s="123" t="str">
        <f ca="1">IF(IFERROR(OFFSET(Indicadores!$C$3,MATCH(ReporteIndicadores!$B95&amp;ReporteIndicadores!$C$8,Indicadores!$P$4:$P$47,0),MATCH(ReporteIndicadores!G$12,Indicadores!$C$3:$G$3,0)-1),"")=0,"",IFERROR(OFFSET(Indicadores!$C$3,MATCH(ReporteIndicadores!$B95&amp;ReporteIndicadores!$C$8,Indicadores!$P$4:$P$47,0),MATCH(ReporteIndicadores!G$12,Indicadores!$C$3:$G$3,0)-1),""))</f>
        <v/>
      </c>
      <c r="H95" s="46"/>
      <c r="N95" s="40" t="str">
        <f t="shared" ca="1" si="10"/>
        <v/>
      </c>
      <c r="O95" s="40" t="str">
        <f t="shared" ca="1" si="11"/>
        <v/>
      </c>
      <c r="P95" s="40" t="str">
        <f t="shared" ca="1" si="12"/>
        <v/>
      </c>
      <c r="Q95" s="40" t="str">
        <f t="shared" ca="1" si="13"/>
        <v/>
      </c>
      <c r="R95" s="40" t="str">
        <f t="shared" ca="1" si="14"/>
        <v/>
      </c>
      <c r="AI95" s="40">
        <v>83</v>
      </c>
    </row>
    <row r="96" spans="2:35" ht="20">
      <c r="B96" s="143">
        <v>84</v>
      </c>
      <c r="C96" s="140" t="str">
        <f ca="1">IF(IFERROR(OFFSET(Indicadores!$C$3,MATCH(ReporteIndicadores!$B96&amp;ReporteIndicadores!$C$8,Indicadores!$P$4:$P$47,0),MATCH(ReporteIndicadores!C$12,Indicadores!$C$3:$G$3,0)-1),"")=0,"",IFERROR(OFFSET(Indicadores!$C$3,MATCH(ReporteIndicadores!$B96&amp;ReporteIndicadores!$C$8,Indicadores!$P$4:$P$47,0),MATCH(ReporteIndicadores!C$12,Indicadores!$C$3:$G$3,0)-1),""))</f>
        <v/>
      </c>
      <c r="D96" s="122"/>
      <c r="E96" s="140" t="str">
        <f ca="1">IF(IFERROR(OFFSET(Indicadores!$C$3,MATCH(ReporteIndicadores!$B96&amp;ReporteIndicadores!$C$8,Indicadores!$P$4:$P$47,0),MATCH(ReporteIndicadores!E$12,Indicadores!$C$3:$G$3,0)-1),"")=0,"",IFERROR(OFFSET(Indicadores!$C$3,MATCH(ReporteIndicadores!$B96&amp;ReporteIndicadores!$C$8,Indicadores!$P$4:$P$47,0),MATCH(ReporteIndicadores!E$12,Indicadores!$C$3:$G$3,0)-1),""))</f>
        <v/>
      </c>
      <c r="F96" s="122"/>
      <c r="G96" s="123" t="str">
        <f ca="1">IF(IFERROR(OFFSET(Indicadores!$C$3,MATCH(ReporteIndicadores!$B96&amp;ReporteIndicadores!$C$8,Indicadores!$P$4:$P$47,0),MATCH(ReporteIndicadores!G$12,Indicadores!$C$3:$G$3,0)-1),"")=0,"",IFERROR(OFFSET(Indicadores!$C$3,MATCH(ReporteIndicadores!$B96&amp;ReporteIndicadores!$C$8,Indicadores!$P$4:$P$47,0),MATCH(ReporteIndicadores!G$12,Indicadores!$C$3:$G$3,0)-1),""))</f>
        <v/>
      </c>
      <c r="H96" s="46"/>
      <c r="N96" s="40" t="str">
        <f t="shared" ca="1" si="10"/>
        <v/>
      </c>
      <c r="O96" s="40" t="str">
        <f t="shared" ca="1" si="11"/>
        <v/>
      </c>
      <c r="P96" s="40" t="str">
        <f t="shared" ca="1" si="12"/>
        <v/>
      </c>
      <c r="Q96" s="40" t="str">
        <f t="shared" ca="1" si="13"/>
        <v/>
      </c>
      <c r="R96" s="40" t="str">
        <f t="shared" ca="1" si="14"/>
        <v/>
      </c>
      <c r="AI96" s="40">
        <v>84</v>
      </c>
    </row>
    <row r="97" spans="2:35" ht="20">
      <c r="B97" s="143">
        <v>85</v>
      </c>
      <c r="C97" s="140" t="str">
        <f ca="1">IF(IFERROR(OFFSET(Indicadores!$C$3,MATCH(ReporteIndicadores!$B97&amp;ReporteIndicadores!$C$8,Indicadores!$P$4:$P$47,0),MATCH(ReporteIndicadores!C$12,Indicadores!$C$3:$G$3,0)-1),"")=0,"",IFERROR(OFFSET(Indicadores!$C$3,MATCH(ReporteIndicadores!$B97&amp;ReporteIndicadores!$C$8,Indicadores!$P$4:$P$47,0),MATCH(ReporteIndicadores!C$12,Indicadores!$C$3:$G$3,0)-1),""))</f>
        <v/>
      </c>
      <c r="D97" s="122"/>
      <c r="E97" s="140" t="str">
        <f ca="1">IF(IFERROR(OFFSET(Indicadores!$C$3,MATCH(ReporteIndicadores!$B97&amp;ReporteIndicadores!$C$8,Indicadores!$P$4:$P$47,0),MATCH(ReporteIndicadores!E$12,Indicadores!$C$3:$G$3,0)-1),"")=0,"",IFERROR(OFFSET(Indicadores!$C$3,MATCH(ReporteIndicadores!$B97&amp;ReporteIndicadores!$C$8,Indicadores!$P$4:$P$47,0),MATCH(ReporteIndicadores!E$12,Indicadores!$C$3:$G$3,0)-1),""))</f>
        <v/>
      </c>
      <c r="F97" s="122"/>
      <c r="G97" s="123" t="str">
        <f ca="1">IF(IFERROR(OFFSET(Indicadores!$C$3,MATCH(ReporteIndicadores!$B97&amp;ReporteIndicadores!$C$8,Indicadores!$P$4:$P$47,0),MATCH(ReporteIndicadores!G$12,Indicadores!$C$3:$G$3,0)-1),"")=0,"",IFERROR(OFFSET(Indicadores!$C$3,MATCH(ReporteIndicadores!$B97&amp;ReporteIndicadores!$C$8,Indicadores!$P$4:$P$47,0),MATCH(ReporteIndicadores!G$12,Indicadores!$C$3:$G$3,0)-1),""))</f>
        <v/>
      </c>
      <c r="H97" s="46"/>
      <c r="N97" s="40" t="str">
        <f t="shared" ca="1" si="10"/>
        <v/>
      </c>
      <c r="O97" s="40" t="str">
        <f t="shared" ca="1" si="11"/>
        <v/>
      </c>
      <c r="P97" s="40" t="str">
        <f t="shared" ca="1" si="12"/>
        <v/>
      </c>
      <c r="Q97" s="40" t="str">
        <f t="shared" ca="1" si="13"/>
        <v/>
      </c>
      <c r="R97" s="40" t="str">
        <f t="shared" ca="1" si="14"/>
        <v/>
      </c>
      <c r="AI97" s="40">
        <v>85</v>
      </c>
    </row>
    <row r="98" spans="2:35" ht="20">
      <c r="B98" s="143">
        <v>86</v>
      </c>
      <c r="C98" s="140" t="str">
        <f ca="1">IF(IFERROR(OFFSET(Indicadores!$C$3,MATCH(ReporteIndicadores!$B98&amp;ReporteIndicadores!$C$8,Indicadores!$P$4:$P$47,0),MATCH(ReporteIndicadores!C$12,Indicadores!$C$3:$G$3,0)-1),"")=0,"",IFERROR(OFFSET(Indicadores!$C$3,MATCH(ReporteIndicadores!$B98&amp;ReporteIndicadores!$C$8,Indicadores!$P$4:$P$47,0),MATCH(ReporteIndicadores!C$12,Indicadores!$C$3:$G$3,0)-1),""))</f>
        <v/>
      </c>
      <c r="D98" s="122"/>
      <c r="E98" s="140" t="str">
        <f ca="1">IF(IFERROR(OFFSET(Indicadores!$C$3,MATCH(ReporteIndicadores!$B98&amp;ReporteIndicadores!$C$8,Indicadores!$P$4:$P$47,0),MATCH(ReporteIndicadores!E$12,Indicadores!$C$3:$G$3,0)-1),"")=0,"",IFERROR(OFFSET(Indicadores!$C$3,MATCH(ReporteIndicadores!$B98&amp;ReporteIndicadores!$C$8,Indicadores!$P$4:$P$47,0),MATCH(ReporteIndicadores!E$12,Indicadores!$C$3:$G$3,0)-1),""))</f>
        <v/>
      </c>
      <c r="F98" s="122"/>
      <c r="G98" s="123" t="str">
        <f ca="1">IF(IFERROR(OFFSET(Indicadores!$C$3,MATCH(ReporteIndicadores!$B98&amp;ReporteIndicadores!$C$8,Indicadores!$P$4:$P$47,0),MATCH(ReporteIndicadores!G$12,Indicadores!$C$3:$G$3,0)-1),"")=0,"",IFERROR(OFFSET(Indicadores!$C$3,MATCH(ReporteIndicadores!$B98&amp;ReporteIndicadores!$C$8,Indicadores!$P$4:$P$47,0),MATCH(ReporteIndicadores!G$12,Indicadores!$C$3:$G$3,0)-1),""))</f>
        <v/>
      </c>
      <c r="H98" s="46"/>
      <c r="N98" s="40" t="str">
        <f t="shared" ca="1" si="10"/>
        <v/>
      </c>
      <c r="O98" s="40" t="str">
        <f t="shared" ca="1" si="11"/>
        <v/>
      </c>
      <c r="P98" s="40" t="str">
        <f t="shared" ca="1" si="12"/>
        <v/>
      </c>
      <c r="Q98" s="40" t="str">
        <f t="shared" ca="1" si="13"/>
        <v/>
      </c>
      <c r="R98" s="40" t="str">
        <f t="shared" ca="1" si="14"/>
        <v/>
      </c>
      <c r="AI98" s="40">
        <v>86</v>
      </c>
    </row>
    <row r="99" spans="2:35" ht="20">
      <c r="B99" s="143">
        <v>87</v>
      </c>
      <c r="C99" s="140" t="str">
        <f ca="1">IF(IFERROR(OFFSET(Indicadores!$C$3,MATCH(ReporteIndicadores!$B99&amp;ReporteIndicadores!$C$8,Indicadores!$P$4:$P$47,0),MATCH(ReporteIndicadores!C$12,Indicadores!$C$3:$G$3,0)-1),"")=0,"",IFERROR(OFFSET(Indicadores!$C$3,MATCH(ReporteIndicadores!$B99&amp;ReporteIndicadores!$C$8,Indicadores!$P$4:$P$47,0),MATCH(ReporteIndicadores!C$12,Indicadores!$C$3:$G$3,0)-1),""))</f>
        <v/>
      </c>
      <c r="D99" s="122"/>
      <c r="E99" s="140" t="str">
        <f ca="1">IF(IFERROR(OFFSET(Indicadores!$C$3,MATCH(ReporteIndicadores!$B99&amp;ReporteIndicadores!$C$8,Indicadores!$P$4:$P$47,0),MATCH(ReporteIndicadores!E$12,Indicadores!$C$3:$G$3,0)-1),"")=0,"",IFERROR(OFFSET(Indicadores!$C$3,MATCH(ReporteIndicadores!$B99&amp;ReporteIndicadores!$C$8,Indicadores!$P$4:$P$47,0),MATCH(ReporteIndicadores!E$12,Indicadores!$C$3:$G$3,0)-1),""))</f>
        <v/>
      </c>
      <c r="F99" s="122"/>
      <c r="G99" s="123" t="str">
        <f ca="1">IF(IFERROR(OFFSET(Indicadores!$C$3,MATCH(ReporteIndicadores!$B99&amp;ReporteIndicadores!$C$8,Indicadores!$P$4:$P$47,0),MATCH(ReporteIndicadores!G$12,Indicadores!$C$3:$G$3,0)-1),"")=0,"",IFERROR(OFFSET(Indicadores!$C$3,MATCH(ReporteIndicadores!$B99&amp;ReporteIndicadores!$C$8,Indicadores!$P$4:$P$47,0),MATCH(ReporteIndicadores!G$12,Indicadores!$C$3:$G$3,0)-1),""))</f>
        <v/>
      </c>
      <c r="H99" s="46"/>
      <c r="N99" s="40" t="str">
        <f t="shared" ca="1" si="10"/>
        <v/>
      </c>
      <c r="O99" s="40" t="str">
        <f t="shared" ca="1" si="11"/>
        <v/>
      </c>
      <c r="P99" s="40" t="str">
        <f t="shared" ca="1" si="12"/>
        <v/>
      </c>
      <c r="Q99" s="40" t="str">
        <f t="shared" ca="1" si="13"/>
        <v/>
      </c>
      <c r="R99" s="40" t="str">
        <f t="shared" ca="1" si="14"/>
        <v/>
      </c>
      <c r="AI99" s="40">
        <v>87</v>
      </c>
    </row>
    <row r="100" spans="2:35" ht="20">
      <c r="B100" s="143">
        <v>88</v>
      </c>
      <c r="C100" s="140" t="str">
        <f ca="1">IF(IFERROR(OFFSET(Indicadores!$C$3,MATCH(ReporteIndicadores!$B100&amp;ReporteIndicadores!$C$8,Indicadores!$P$4:$P$47,0),MATCH(ReporteIndicadores!C$12,Indicadores!$C$3:$G$3,0)-1),"")=0,"",IFERROR(OFFSET(Indicadores!$C$3,MATCH(ReporteIndicadores!$B100&amp;ReporteIndicadores!$C$8,Indicadores!$P$4:$P$47,0),MATCH(ReporteIndicadores!C$12,Indicadores!$C$3:$G$3,0)-1),""))</f>
        <v/>
      </c>
      <c r="D100" s="122"/>
      <c r="E100" s="140" t="str">
        <f ca="1">IF(IFERROR(OFFSET(Indicadores!$C$3,MATCH(ReporteIndicadores!$B100&amp;ReporteIndicadores!$C$8,Indicadores!$P$4:$P$47,0),MATCH(ReporteIndicadores!E$12,Indicadores!$C$3:$G$3,0)-1),"")=0,"",IFERROR(OFFSET(Indicadores!$C$3,MATCH(ReporteIndicadores!$B100&amp;ReporteIndicadores!$C$8,Indicadores!$P$4:$P$47,0),MATCH(ReporteIndicadores!E$12,Indicadores!$C$3:$G$3,0)-1),""))</f>
        <v/>
      </c>
      <c r="F100" s="122"/>
      <c r="G100" s="123" t="str">
        <f ca="1">IF(IFERROR(OFFSET(Indicadores!$C$3,MATCH(ReporteIndicadores!$B100&amp;ReporteIndicadores!$C$8,Indicadores!$P$4:$P$47,0),MATCH(ReporteIndicadores!G$12,Indicadores!$C$3:$G$3,0)-1),"")=0,"",IFERROR(OFFSET(Indicadores!$C$3,MATCH(ReporteIndicadores!$B100&amp;ReporteIndicadores!$C$8,Indicadores!$P$4:$P$47,0),MATCH(ReporteIndicadores!G$12,Indicadores!$C$3:$G$3,0)-1),""))</f>
        <v/>
      </c>
      <c r="H100" s="46"/>
      <c r="N100" s="40" t="str">
        <f t="shared" ca="1" si="10"/>
        <v/>
      </c>
      <c r="O100" s="40" t="str">
        <f t="shared" ca="1" si="11"/>
        <v/>
      </c>
      <c r="P100" s="40" t="str">
        <f t="shared" ca="1" si="12"/>
        <v/>
      </c>
      <c r="Q100" s="40" t="str">
        <f t="shared" ca="1" si="13"/>
        <v/>
      </c>
      <c r="R100" s="40" t="str">
        <f t="shared" ca="1" si="14"/>
        <v/>
      </c>
      <c r="AI100" s="40">
        <v>88</v>
      </c>
    </row>
    <row r="101" spans="2:35" ht="20">
      <c r="B101" s="143">
        <v>89</v>
      </c>
      <c r="C101" s="140" t="str">
        <f ca="1">IF(IFERROR(OFFSET(Indicadores!$C$3,MATCH(ReporteIndicadores!$B101&amp;ReporteIndicadores!$C$8,Indicadores!$P$4:$P$47,0),MATCH(ReporteIndicadores!C$12,Indicadores!$C$3:$G$3,0)-1),"")=0,"",IFERROR(OFFSET(Indicadores!$C$3,MATCH(ReporteIndicadores!$B101&amp;ReporteIndicadores!$C$8,Indicadores!$P$4:$P$47,0),MATCH(ReporteIndicadores!C$12,Indicadores!$C$3:$G$3,0)-1),""))</f>
        <v/>
      </c>
      <c r="D101" s="122"/>
      <c r="E101" s="140" t="str">
        <f ca="1">IF(IFERROR(OFFSET(Indicadores!$C$3,MATCH(ReporteIndicadores!$B101&amp;ReporteIndicadores!$C$8,Indicadores!$P$4:$P$47,0),MATCH(ReporteIndicadores!E$12,Indicadores!$C$3:$G$3,0)-1),"")=0,"",IFERROR(OFFSET(Indicadores!$C$3,MATCH(ReporteIndicadores!$B101&amp;ReporteIndicadores!$C$8,Indicadores!$P$4:$P$47,0),MATCH(ReporteIndicadores!E$12,Indicadores!$C$3:$G$3,0)-1),""))</f>
        <v/>
      </c>
      <c r="F101" s="122"/>
      <c r="G101" s="123" t="str">
        <f ca="1">IF(IFERROR(OFFSET(Indicadores!$C$3,MATCH(ReporteIndicadores!$B101&amp;ReporteIndicadores!$C$8,Indicadores!$P$4:$P$47,0),MATCH(ReporteIndicadores!G$12,Indicadores!$C$3:$G$3,0)-1),"")=0,"",IFERROR(OFFSET(Indicadores!$C$3,MATCH(ReporteIndicadores!$B101&amp;ReporteIndicadores!$C$8,Indicadores!$P$4:$P$47,0),MATCH(ReporteIndicadores!G$12,Indicadores!$C$3:$G$3,0)-1),""))</f>
        <v/>
      </c>
      <c r="H101" s="46"/>
      <c r="N101" s="40" t="str">
        <f t="shared" ca="1" si="10"/>
        <v/>
      </c>
      <c r="O101" s="40" t="str">
        <f t="shared" ca="1" si="11"/>
        <v/>
      </c>
      <c r="P101" s="40" t="str">
        <f t="shared" ca="1" si="12"/>
        <v/>
      </c>
      <c r="Q101" s="40" t="str">
        <f t="shared" ca="1" si="13"/>
        <v/>
      </c>
      <c r="R101" s="40" t="str">
        <f t="shared" ca="1" si="14"/>
        <v/>
      </c>
      <c r="AI101" s="40">
        <v>89</v>
      </c>
    </row>
    <row r="102" spans="2:35" ht="20">
      <c r="B102" s="143">
        <v>90</v>
      </c>
      <c r="C102" s="140" t="str">
        <f ca="1">IF(IFERROR(OFFSET(Indicadores!$C$3,MATCH(ReporteIndicadores!$B102&amp;ReporteIndicadores!$C$8,Indicadores!$P$4:$P$47,0),MATCH(ReporteIndicadores!C$12,Indicadores!$C$3:$G$3,0)-1),"")=0,"",IFERROR(OFFSET(Indicadores!$C$3,MATCH(ReporteIndicadores!$B102&amp;ReporteIndicadores!$C$8,Indicadores!$P$4:$P$47,0),MATCH(ReporteIndicadores!C$12,Indicadores!$C$3:$G$3,0)-1),""))</f>
        <v/>
      </c>
      <c r="D102" s="122"/>
      <c r="E102" s="140" t="str">
        <f ca="1">IF(IFERROR(OFFSET(Indicadores!$C$3,MATCH(ReporteIndicadores!$B102&amp;ReporteIndicadores!$C$8,Indicadores!$P$4:$P$47,0),MATCH(ReporteIndicadores!E$12,Indicadores!$C$3:$G$3,0)-1),"")=0,"",IFERROR(OFFSET(Indicadores!$C$3,MATCH(ReporteIndicadores!$B102&amp;ReporteIndicadores!$C$8,Indicadores!$P$4:$P$47,0),MATCH(ReporteIndicadores!E$12,Indicadores!$C$3:$G$3,0)-1),""))</f>
        <v/>
      </c>
      <c r="F102" s="122"/>
      <c r="G102" s="123" t="str">
        <f ca="1">IF(IFERROR(OFFSET(Indicadores!$C$3,MATCH(ReporteIndicadores!$B102&amp;ReporteIndicadores!$C$8,Indicadores!$P$4:$P$47,0),MATCH(ReporteIndicadores!G$12,Indicadores!$C$3:$G$3,0)-1),"")=0,"",IFERROR(OFFSET(Indicadores!$C$3,MATCH(ReporteIndicadores!$B102&amp;ReporteIndicadores!$C$8,Indicadores!$P$4:$P$47,0),MATCH(ReporteIndicadores!G$12,Indicadores!$C$3:$G$3,0)-1),""))</f>
        <v/>
      </c>
      <c r="H102" s="46"/>
      <c r="N102" s="40" t="str">
        <f t="shared" ca="1" si="10"/>
        <v/>
      </c>
      <c r="O102" s="40" t="str">
        <f t="shared" ca="1" si="11"/>
        <v/>
      </c>
      <c r="P102" s="40" t="str">
        <f t="shared" ca="1" si="12"/>
        <v/>
      </c>
      <c r="Q102" s="40" t="str">
        <f t="shared" ca="1" si="13"/>
        <v/>
      </c>
      <c r="R102" s="40" t="str">
        <f t="shared" ca="1" si="14"/>
        <v/>
      </c>
      <c r="AI102" s="40">
        <v>90</v>
      </c>
    </row>
    <row r="103" spans="2:35" ht="20">
      <c r="B103" s="143">
        <v>91</v>
      </c>
      <c r="C103" s="140" t="str">
        <f ca="1">IF(IFERROR(OFFSET(Indicadores!$C$3,MATCH(ReporteIndicadores!$B103&amp;ReporteIndicadores!$C$8,Indicadores!$P$4:$P$47,0),MATCH(ReporteIndicadores!C$12,Indicadores!$C$3:$G$3,0)-1),"")=0,"",IFERROR(OFFSET(Indicadores!$C$3,MATCH(ReporteIndicadores!$B103&amp;ReporteIndicadores!$C$8,Indicadores!$P$4:$P$47,0),MATCH(ReporteIndicadores!C$12,Indicadores!$C$3:$G$3,0)-1),""))</f>
        <v/>
      </c>
      <c r="D103" s="122"/>
      <c r="E103" s="140" t="str">
        <f ca="1">IF(IFERROR(OFFSET(Indicadores!$C$3,MATCH(ReporteIndicadores!$B103&amp;ReporteIndicadores!$C$8,Indicadores!$P$4:$P$47,0),MATCH(ReporteIndicadores!E$12,Indicadores!$C$3:$G$3,0)-1),"")=0,"",IFERROR(OFFSET(Indicadores!$C$3,MATCH(ReporteIndicadores!$B103&amp;ReporteIndicadores!$C$8,Indicadores!$P$4:$P$47,0),MATCH(ReporteIndicadores!E$12,Indicadores!$C$3:$G$3,0)-1),""))</f>
        <v/>
      </c>
      <c r="F103" s="122"/>
      <c r="G103" s="123" t="str">
        <f ca="1">IF(IFERROR(OFFSET(Indicadores!$C$3,MATCH(ReporteIndicadores!$B103&amp;ReporteIndicadores!$C$8,Indicadores!$P$4:$P$47,0),MATCH(ReporteIndicadores!G$12,Indicadores!$C$3:$G$3,0)-1),"")=0,"",IFERROR(OFFSET(Indicadores!$C$3,MATCH(ReporteIndicadores!$B103&amp;ReporteIndicadores!$C$8,Indicadores!$P$4:$P$47,0),MATCH(ReporteIndicadores!G$12,Indicadores!$C$3:$G$3,0)-1),""))</f>
        <v/>
      </c>
      <c r="H103" s="46"/>
      <c r="N103" s="40" t="str">
        <f t="shared" ca="1" si="10"/>
        <v/>
      </c>
      <c r="O103" s="40" t="str">
        <f t="shared" ca="1" si="11"/>
        <v/>
      </c>
      <c r="P103" s="40" t="str">
        <f t="shared" ca="1" si="12"/>
        <v/>
      </c>
      <c r="Q103" s="40" t="str">
        <f t="shared" ca="1" si="13"/>
        <v/>
      </c>
      <c r="R103" s="40" t="str">
        <f t="shared" ca="1" si="14"/>
        <v/>
      </c>
      <c r="AI103" s="40">
        <v>91</v>
      </c>
    </row>
    <row r="104" spans="2:35" ht="20">
      <c r="B104" s="143">
        <v>92</v>
      </c>
      <c r="C104" s="140" t="str">
        <f ca="1">IF(IFERROR(OFFSET(Indicadores!$C$3,MATCH(ReporteIndicadores!$B104&amp;ReporteIndicadores!$C$8,Indicadores!$P$4:$P$47,0),MATCH(ReporteIndicadores!C$12,Indicadores!$C$3:$G$3,0)-1),"")=0,"",IFERROR(OFFSET(Indicadores!$C$3,MATCH(ReporteIndicadores!$B104&amp;ReporteIndicadores!$C$8,Indicadores!$P$4:$P$47,0),MATCH(ReporteIndicadores!C$12,Indicadores!$C$3:$G$3,0)-1),""))</f>
        <v/>
      </c>
      <c r="D104" s="122"/>
      <c r="E104" s="140" t="str">
        <f ca="1">IF(IFERROR(OFFSET(Indicadores!$C$3,MATCH(ReporteIndicadores!$B104&amp;ReporteIndicadores!$C$8,Indicadores!$P$4:$P$47,0),MATCH(ReporteIndicadores!E$12,Indicadores!$C$3:$G$3,0)-1),"")=0,"",IFERROR(OFFSET(Indicadores!$C$3,MATCH(ReporteIndicadores!$B104&amp;ReporteIndicadores!$C$8,Indicadores!$P$4:$P$47,0),MATCH(ReporteIndicadores!E$12,Indicadores!$C$3:$G$3,0)-1),""))</f>
        <v/>
      </c>
      <c r="F104" s="122"/>
      <c r="G104" s="123" t="str">
        <f ca="1">IF(IFERROR(OFFSET(Indicadores!$C$3,MATCH(ReporteIndicadores!$B104&amp;ReporteIndicadores!$C$8,Indicadores!$P$4:$P$47,0),MATCH(ReporteIndicadores!G$12,Indicadores!$C$3:$G$3,0)-1),"")=0,"",IFERROR(OFFSET(Indicadores!$C$3,MATCH(ReporteIndicadores!$B104&amp;ReporteIndicadores!$C$8,Indicadores!$P$4:$P$47,0),MATCH(ReporteIndicadores!G$12,Indicadores!$C$3:$G$3,0)-1),""))</f>
        <v/>
      </c>
      <c r="H104" s="46"/>
      <c r="N104" s="40" t="str">
        <f t="shared" ca="1" si="10"/>
        <v/>
      </c>
      <c r="O104" s="40" t="str">
        <f t="shared" ca="1" si="11"/>
        <v/>
      </c>
      <c r="P104" s="40" t="str">
        <f t="shared" ca="1" si="12"/>
        <v/>
      </c>
      <c r="Q104" s="40" t="str">
        <f t="shared" ca="1" si="13"/>
        <v/>
      </c>
      <c r="R104" s="40" t="str">
        <f t="shared" ca="1" si="14"/>
        <v/>
      </c>
      <c r="AI104" s="40">
        <v>92</v>
      </c>
    </row>
    <row r="105" spans="2:35" ht="20">
      <c r="B105" s="143">
        <v>93</v>
      </c>
      <c r="C105" s="140" t="str">
        <f ca="1">IF(IFERROR(OFFSET(Indicadores!$C$3,MATCH(ReporteIndicadores!$B105&amp;ReporteIndicadores!$C$8,Indicadores!$P$4:$P$47,0),MATCH(ReporteIndicadores!C$12,Indicadores!$C$3:$G$3,0)-1),"")=0,"",IFERROR(OFFSET(Indicadores!$C$3,MATCH(ReporteIndicadores!$B105&amp;ReporteIndicadores!$C$8,Indicadores!$P$4:$P$47,0),MATCH(ReporteIndicadores!C$12,Indicadores!$C$3:$G$3,0)-1),""))</f>
        <v/>
      </c>
      <c r="D105" s="122"/>
      <c r="E105" s="140" t="str">
        <f ca="1">IF(IFERROR(OFFSET(Indicadores!$C$3,MATCH(ReporteIndicadores!$B105&amp;ReporteIndicadores!$C$8,Indicadores!$P$4:$P$47,0),MATCH(ReporteIndicadores!E$12,Indicadores!$C$3:$G$3,0)-1),"")=0,"",IFERROR(OFFSET(Indicadores!$C$3,MATCH(ReporteIndicadores!$B105&amp;ReporteIndicadores!$C$8,Indicadores!$P$4:$P$47,0),MATCH(ReporteIndicadores!E$12,Indicadores!$C$3:$G$3,0)-1),""))</f>
        <v/>
      </c>
      <c r="F105" s="122"/>
      <c r="G105" s="123" t="str">
        <f ca="1">IF(IFERROR(OFFSET(Indicadores!$C$3,MATCH(ReporteIndicadores!$B105&amp;ReporteIndicadores!$C$8,Indicadores!$P$4:$P$47,0),MATCH(ReporteIndicadores!G$12,Indicadores!$C$3:$G$3,0)-1),"")=0,"",IFERROR(OFFSET(Indicadores!$C$3,MATCH(ReporteIndicadores!$B105&amp;ReporteIndicadores!$C$8,Indicadores!$P$4:$P$47,0),MATCH(ReporteIndicadores!G$12,Indicadores!$C$3:$G$3,0)-1),""))</f>
        <v/>
      </c>
      <c r="H105" s="46"/>
      <c r="N105" s="40" t="str">
        <f t="shared" ca="1" si="10"/>
        <v/>
      </c>
      <c r="O105" s="40" t="str">
        <f t="shared" ca="1" si="11"/>
        <v/>
      </c>
      <c r="P105" s="40" t="str">
        <f t="shared" ca="1" si="12"/>
        <v/>
      </c>
      <c r="Q105" s="40" t="str">
        <f t="shared" ca="1" si="13"/>
        <v/>
      </c>
      <c r="R105" s="40" t="str">
        <f t="shared" ca="1" si="14"/>
        <v/>
      </c>
      <c r="AI105" s="40">
        <v>93</v>
      </c>
    </row>
    <row r="106" spans="2:35" ht="20">
      <c r="B106" s="143">
        <v>94</v>
      </c>
      <c r="C106" s="140" t="str">
        <f ca="1">IF(IFERROR(OFFSET(Indicadores!$C$3,MATCH(ReporteIndicadores!$B106&amp;ReporteIndicadores!$C$8,Indicadores!$P$4:$P$47,0),MATCH(ReporteIndicadores!C$12,Indicadores!$C$3:$G$3,0)-1),"")=0,"",IFERROR(OFFSET(Indicadores!$C$3,MATCH(ReporteIndicadores!$B106&amp;ReporteIndicadores!$C$8,Indicadores!$P$4:$P$47,0),MATCH(ReporteIndicadores!C$12,Indicadores!$C$3:$G$3,0)-1),""))</f>
        <v/>
      </c>
      <c r="D106" s="122"/>
      <c r="E106" s="140" t="str">
        <f ca="1">IF(IFERROR(OFFSET(Indicadores!$C$3,MATCH(ReporteIndicadores!$B106&amp;ReporteIndicadores!$C$8,Indicadores!$P$4:$P$47,0),MATCH(ReporteIndicadores!E$12,Indicadores!$C$3:$G$3,0)-1),"")=0,"",IFERROR(OFFSET(Indicadores!$C$3,MATCH(ReporteIndicadores!$B106&amp;ReporteIndicadores!$C$8,Indicadores!$P$4:$P$47,0),MATCH(ReporteIndicadores!E$12,Indicadores!$C$3:$G$3,0)-1),""))</f>
        <v/>
      </c>
      <c r="F106" s="122"/>
      <c r="G106" s="123" t="str">
        <f ca="1">IF(IFERROR(OFFSET(Indicadores!$C$3,MATCH(ReporteIndicadores!$B106&amp;ReporteIndicadores!$C$8,Indicadores!$P$4:$P$47,0),MATCH(ReporteIndicadores!G$12,Indicadores!$C$3:$G$3,0)-1),"")=0,"",IFERROR(OFFSET(Indicadores!$C$3,MATCH(ReporteIndicadores!$B106&amp;ReporteIndicadores!$C$8,Indicadores!$P$4:$P$47,0),MATCH(ReporteIndicadores!G$12,Indicadores!$C$3:$G$3,0)-1),""))</f>
        <v/>
      </c>
      <c r="H106" s="46"/>
      <c r="N106" s="40" t="str">
        <f t="shared" ca="1" si="10"/>
        <v/>
      </c>
      <c r="O106" s="40" t="str">
        <f t="shared" ca="1" si="11"/>
        <v/>
      </c>
      <c r="P106" s="40" t="str">
        <f t="shared" ca="1" si="12"/>
        <v/>
      </c>
      <c r="Q106" s="40" t="str">
        <f t="shared" ca="1" si="13"/>
        <v/>
      </c>
      <c r="R106" s="40" t="str">
        <f t="shared" ca="1" si="14"/>
        <v/>
      </c>
      <c r="AI106" s="40">
        <v>94</v>
      </c>
    </row>
    <row r="107" spans="2:35" ht="20">
      <c r="B107" s="143">
        <v>95</v>
      </c>
      <c r="C107" s="140" t="str">
        <f ca="1">IF(IFERROR(OFFSET(Indicadores!$C$3,MATCH(ReporteIndicadores!$B107&amp;ReporteIndicadores!$C$8,Indicadores!$P$4:$P$47,0),MATCH(ReporteIndicadores!C$12,Indicadores!$C$3:$G$3,0)-1),"")=0,"",IFERROR(OFFSET(Indicadores!$C$3,MATCH(ReporteIndicadores!$B107&amp;ReporteIndicadores!$C$8,Indicadores!$P$4:$P$47,0),MATCH(ReporteIndicadores!C$12,Indicadores!$C$3:$G$3,0)-1),""))</f>
        <v/>
      </c>
      <c r="D107" s="122"/>
      <c r="E107" s="140" t="str">
        <f ca="1">IF(IFERROR(OFFSET(Indicadores!$C$3,MATCH(ReporteIndicadores!$B107&amp;ReporteIndicadores!$C$8,Indicadores!$P$4:$P$47,0),MATCH(ReporteIndicadores!E$12,Indicadores!$C$3:$G$3,0)-1),"")=0,"",IFERROR(OFFSET(Indicadores!$C$3,MATCH(ReporteIndicadores!$B107&amp;ReporteIndicadores!$C$8,Indicadores!$P$4:$P$47,0),MATCH(ReporteIndicadores!E$12,Indicadores!$C$3:$G$3,0)-1),""))</f>
        <v/>
      </c>
      <c r="F107" s="122"/>
      <c r="G107" s="123" t="str">
        <f ca="1">IF(IFERROR(OFFSET(Indicadores!$C$3,MATCH(ReporteIndicadores!$B107&amp;ReporteIndicadores!$C$8,Indicadores!$P$4:$P$47,0),MATCH(ReporteIndicadores!G$12,Indicadores!$C$3:$G$3,0)-1),"")=0,"",IFERROR(OFFSET(Indicadores!$C$3,MATCH(ReporteIndicadores!$B107&amp;ReporteIndicadores!$C$8,Indicadores!$P$4:$P$47,0),MATCH(ReporteIndicadores!G$12,Indicadores!$C$3:$G$3,0)-1),""))</f>
        <v/>
      </c>
      <c r="H107" s="46"/>
      <c r="N107" s="40" t="str">
        <f t="shared" ca="1" si="10"/>
        <v/>
      </c>
      <c r="O107" s="40" t="str">
        <f t="shared" ca="1" si="11"/>
        <v/>
      </c>
      <c r="P107" s="40" t="str">
        <f t="shared" ca="1" si="12"/>
        <v/>
      </c>
      <c r="Q107" s="40" t="str">
        <f t="shared" ca="1" si="13"/>
        <v/>
      </c>
      <c r="R107" s="40" t="str">
        <f t="shared" ca="1" si="14"/>
        <v/>
      </c>
      <c r="AI107" s="40">
        <v>95</v>
      </c>
    </row>
    <row r="108" spans="2:35" ht="20">
      <c r="B108" s="143">
        <v>96</v>
      </c>
      <c r="C108" s="140" t="str">
        <f ca="1">IF(IFERROR(OFFSET(Indicadores!$C$3,MATCH(ReporteIndicadores!$B108&amp;ReporteIndicadores!$C$8,Indicadores!$P$4:$P$47,0),MATCH(ReporteIndicadores!C$12,Indicadores!$C$3:$G$3,0)-1),"")=0,"",IFERROR(OFFSET(Indicadores!$C$3,MATCH(ReporteIndicadores!$B108&amp;ReporteIndicadores!$C$8,Indicadores!$P$4:$P$47,0),MATCH(ReporteIndicadores!C$12,Indicadores!$C$3:$G$3,0)-1),""))</f>
        <v/>
      </c>
      <c r="D108" s="122"/>
      <c r="E108" s="140" t="str">
        <f ca="1">IF(IFERROR(OFFSET(Indicadores!$C$3,MATCH(ReporteIndicadores!$B108&amp;ReporteIndicadores!$C$8,Indicadores!$P$4:$P$47,0),MATCH(ReporteIndicadores!E$12,Indicadores!$C$3:$G$3,0)-1),"")=0,"",IFERROR(OFFSET(Indicadores!$C$3,MATCH(ReporteIndicadores!$B108&amp;ReporteIndicadores!$C$8,Indicadores!$P$4:$P$47,0),MATCH(ReporteIndicadores!E$12,Indicadores!$C$3:$G$3,0)-1),""))</f>
        <v/>
      </c>
      <c r="F108" s="122"/>
      <c r="G108" s="123" t="str">
        <f ca="1">IF(IFERROR(OFFSET(Indicadores!$C$3,MATCH(ReporteIndicadores!$B108&amp;ReporteIndicadores!$C$8,Indicadores!$P$4:$P$47,0),MATCH(ReporteIndicadores!G$12,Indicadores!$C$3:$G$3,0)-1),"")=0,"",IFERROR(OFFSET(Indicadores!$C$3,MATCH(ReporteIndicadores!$B108&amp;ReporteIndicadores!$C$8,Indicadores!$P$4:$P$47,0),MATCH(ReporteIndicadores!G$12,Indicadores!$C$3:$G$3,0)-1),""))</f>
        <v/>
      </c>
      <c r="H108" s="46"/>
      <c r="N108" s="40" t="str">
        <f t="shared" ca="1" si="10"/>
        <v/>
      </c>
      <c r="O108" s="40" t="str">
        <f t="shared" ca="1" si="11"/>
        <v/>
      </c>
      <c r="P108" s="40" t="str">
        <f t="shared" ca="1" si="12"/>
        <v/>
      </c>
      <c r="Q108" s="40" t="str">
        <f t="shared" ca="1" si="13"/>
        <v/>
      </c>
      <c r="R108" s="40" t="str">
        <f t="shared" ca="1" si="14"/>
        <v/>
      </c>
      <c r="AI108" s="40">
        <v>96</v>
      </c>
    </row>
    <row r="109" spans="2:35" ht="20">
      <c r="B109" s="143">
        <v>97</v>
      </c>
      <c r="C109" s="140" t="str">
        <f ca="1">IF(IFERROR(OFFSET(Indicadores!$C$3,MATCH(ReporteIndicadores!$B109&amp;ReporteIndicadores!$C$8,Indicadores!$P$4:$P$47,0),MATCH(ReporteIndicadores!C$12,Indicadores!$C$3:$G$3,0)-1),"")=0,"",IFERROR(OFFSET(Indicadores!$C$3,MATCH(ReporteIndicadores!$B109&amp;ReporteIndicadores!$C$8,Indicadores!$P$4:$P$47,0),MATCH(ReporteIndicadores!C$12,Indicadores!$C$3:$G$3,0)-1),""))</f>
        <v/>
      </c>
      <c r="D109" s="122"/>
      <c r="E109" s="140" t="str">
        <f ca="1">IF(IFERROR(OFFSET(Indicadores!$C$3,MATCH(ReporteIndicadores!$B109&amp;ReporteIndicadores!$C$8,Indicadores!$P$4:$P$47,0),MATCH(ReporteIndicadores!E$12,Indicadores!$C$3:$G$3,0)-1),"")=0,"",IFERROR(OFFSET(Indicadores!$C$3,MATCH(ReporteIndicadores!$B109&amp;ReporteIndicadores!$C$8,Indicadores!$P$4:$P$47,0),MATCH(ReporteIndicadores!E$12,Indicadores!$C$3:$G$3,0)-1),""))</f>
        <v/>
      </c>
      <c r="F109" s="122"/>
      <c r="G109" s="123" t="str">
        <f ca="1">IF(IFERROR(OFFSET(Indicadores!$C$3,MATCH(ReporteIndicadores!$B109&amp;ReporteIndicadores!$C$8,Indicadores!$P$4:$P$47,0),MATCH(ReporteIndicadores!G$12,Indicadores!$C$3:$G$3,0)-1),"")=0,"",IFERROR(OFFSET(Indicadores!$C$3,MATCH(ReporteIndicadores!$B109&amp;ReporteIndicadores!$C$8,Indicadores!$P$4:$P$47,0),MATCH(ReporteIndicadores!G$12,Indicadores!$C$3:$G$3,0)-1),""))</f>
        <v/>
      </c>
      <c r="H109" s="46"/>
      <c r="N109" s="40" t="str">
        <f t="shared" ref="N109:N140" ca="1" si="15">+IF($G109=100,$G109,"")</f>
        <v/>
      </c>
      <c r="O109" s="40" t="str">
        <f t="shared" ref="O109:O140" ca="1" si="16">+IF(AND($G109&lt;$N$10,$G109&gt;=$O$10),$G109,"")</f>
        <v/>
      </c>
      <c r="P109" s="40" t="str">
        <f t="shared" ref="P109:P140" ca="1" si="17">+IF(AND($G109&lt;$O$10,$G109&gt;=$P$10),$G109,"")</f>
        <v/>
      </c>
      <c r="Q109" s="40" t="str">
        <f t="shared" ref="Q109:Q140" ca="1" si="18">+IF(AND($G109&lt;$P$10,$G109&gt;=$Q$10),$G109,"")</f>
        <v/>
      </c>
      <c r="R109" s="40" t="str">
        <f t="shared" ref="R109:R140" ca="1" si="19">+IF($G109&lt;$Q$10,$G109,"")</f>
        <v/>
      </c>
      <c r="AI109" s="40">
        <v>97</v>
      </c>
    </row>
    <row r="110" spans="2:35" ht="20">
      <c r="B110" s="143">
        <v>98</v>
      </c>
      <c r="C110" s="140" t="str">
        <f ca="1">IF(IFERROR(OFFSET(Indicadores!$C$3,MATCH(ReporteIndicadores!$B110&amp;ReporteIndicadores!$C$8,Indicadores!$P$4:$P$47,0),MATCH(ReporteIndicadores!C$12,Indicadores!$C$3:$G$3,0)-1),"")=0,"",IFERROR(OFFSET(Indicadores!$C$3,MATCH(ReporteIndicadores!$B110&amp;ReporteIndicadores!$C$8,Indicadores!$P$4:$P$47,0),MATCH(ReporteIndicadores!C$12,Indicadores!$C$3:$G$3,0)-1),""))</f>
        <v/>
      </c>
      <c r="D110" s="122"/>
      <c r="E110" s="140" t="str">
        <f ca="1">IF(IFERROR(OFFSET(Indicadores!$C$3,MATCH(ReporteIndicadores!$B110&amp;ReporteIndicadores!$C$8,Indicadores!$P$4:$P$47,0),MATCH(ReporteIndicadores!E$12,Indicadores!$C$3:$G$3,0)-1),"")=0,"",IFERROR(OFFSET(Indicadores!$C$3,MATCH(ReporteIndicadores!$B110&amp;ReporteIndicadores!$C$8,Indicadores!$P$4:$P$47,0),MATCH(ReporteIndicadores!E$12,Indicadores!$C$3:$G$3,0)-1),""))</f>
        <v/>
      </c>
      <c r="F110" s="122"/>
      <c r="G110" s="123" t="str">
        <f ca="1">IF(IFERROR(OFFSET(Indicadores!$C$3,MATCH(ReporteIndicadores!$B110&amp;ReporteIndicadores!$C$8,Indicadores!$P$4:$P$47,0),MATCH(ReporteIndicadores!G$12,Indicadores!$C$3:$G$3,0)-1),"")=0,"",IFERROR(OFFSET(Indicadores!$C$3,MATCH(ReporteIndicadores!$B110&amp;ReporteIndicadores!$C$8,Indicadores!$P$4:$P$47,0),MATCH(ReporteIndicadores!G$12,Indicadores!$C$3:$G$3,0)-1),""))</f>
        <v/>
      </c>
      <c r="H110" s="46"/>
      <c r="N110" s="40" t="str">
        <f t="shared" ca="1" si="15"/>
        <v/>
      </c>
      <c r="O110" s="40" t="str">
        <f t="shared" ca="1" si="16"/>
        <v/>
      </c>
      <c r="P110" s="40" t="str">
        <f t="shared" ca="1" si="17"/>
        <v/>
      </c>
      <c r="Q110" s="40" t="str">
        <f t="shared" ca="1" si="18"/>
        <v/>
      </c>
      <c r="R110" s="40" t="str">
        <f t="shared" ca="1" si="19"/>
        <v/>
      </c>
      <c r="AI110" s="40">
        <v>98</v>
      </c>
    </row>
    <row r="111" spans="2:35" ht="20">
      <c r="B111" s="143">
        <v>99</v>
      </c>
      <c r="C111" s="140" t="str">
        <f ca="1">IF(IFERROR(OFFSET(Indicadores!$C$3,MATCH(ReporteIndicadores!$B111&amp;ReporteIndicadores!$C$8,Indicadores!$P$4:$P$47,0),MATCH(ReporteIndicadores!C$12,Indicadores!$C$3:$G$3,0)-1),"")=0,"",IFERROR(OFFSET(Indicadores!$C$3,MATCH(ReporteIndicadores!$B111&amp;ReporteIndicadores!$C$8,Indicadores!$P$4:$P$47,0),MATCH(ReporteIndicadores!C$12,Indicadores!$C$3:$G$3,0)-1),""))</f>
        <v/>
      </c>
      <c r="D111" s="122"/>
      <c r="E111" s="140" t="str">
        <f ca="1">IF(IFERROR(OFFSET(Indicadores!$C$3,MATCH(ReporteIndicadores!$B111&amp;ReporteIndicadores!$C$8,Indicadores!$P$4:$P$47,0),MATCH(ReporteIndicadores!E$12,Indicadores!$C$3:$G$3,0)-1),"")=0,"",IFERROR(OFFSET(Indicadores!$C$3,MATCH(ReporteIndicadores!$B111&amp;ReporteIndicadores!$C$8,Indicadores!$P$4:$P$47,0),MATCH(ReporteIndicadores!E$12,Indicadores!$C$3:$G$3,0)-1),""))</f>
        <v/>
      </c>
      <c r="F111" s="122"/>
      <c r="G111" s="123" t="str">
        <f ca="1">IF(IFERROR(OFFSET(Indicadores!$C$3,MATCH(ReporteIndicadores!$B111&amp;ReporteIndicadores!$C$8,Indicadores!$P$4:$P$47,0),MATCH(ReporteIndicadores!G$12,Indicadores!$C$3:$G$3,0)-1),"")=0,"",IFERROR(OFFSET(Indicadores!$C$3,MATCH(ReporteIndicadores!$B111&amp;ReporteIndicadores!$C$8,Indicadores!$P$4:$P$47,0),MATCH(ReporteIndicadores!G$12,Indicadores!$C$3:$G$3,0)-1),""))</f>
        <v/>
      </c>
      <c r="H111" s="46"/>
      <c r="N111" s="40" t="str">
        <f t="shared" ca="1" si="15"/>
        <v/>
      </c>
      <c r="O111" s="40" t="str">
        <f t="shared" ca="1" si="16"/>
        <v/>
      </c>
      <c r="P111" s="40" t="str">
        <f t="shared" ca="1" si="17"/>
        <v/>
      </c>
      <c r="Q111" s="40" t="str">
        <f t="shared" ca="1" si="18"/>
        <v/>
      </c>
      <c r="R111" s="40" t="str">
        <f t="shared" ca="1" si="19"/>
        <v/>
      </c>
      <c r="AI111" s="40">
        <v>99</v>
      </c>
    </row>
    <row r="112" spans="2:35" ht="20">
      <c r="B112" s="143">
        <v>100</v>
      </c>
      <c r="C112" s="140" t="str">
        <f ca="1">IF(IFERROR(OFFSET(Indicadores!$C$3,MATCH(ReporteIndicadores!$B112&amp;ReporteIndicadores!$C$8,Indicadores!$P$4:$P$47,0),MATCH(ReporteIndicadores!C$12,Indicadores!$C$3:$G$3,0)-1),"")=0,"",IFERROR(OFFSET(Indicadores!$C$3,MATCH(ReporteIndicadores!$B112&amp;ReporteIndicadores!$C$8,Indicadores!$P$4:$P$47,0),MATCH(ReporteIndicadores!C$12,Indicadores!$C$3:$G$3,0)-1),""))</f>
        <v/>
      </c>
      <c r="D112" s="122"/>
      <c r="E112" s="140" t="str">
        <f ca="1">IF(IFERROR(OFFSET(Indicadores!$C$3,MATCH(ReporteIndicadores!$B112&amp;ReporteIndicadores!$C$8,Indicadores!$P$4:$P$47,0),MATCH(ReporteIndicadores!E$12,Indicadores!$C$3:$G$3,0)-1),"")=0,"",IFERROR(OFFSET(Indicadores!$C$3,MATCH(ReporteIndicadores!$B112&amp;ReporteIndicadores!$C$8,Indicadores!$P$4:$P$47,0),MATCH(ReporteIndicadores!E$12,Indicadores!$C$3:$G$3,0)-1),""))</f>
        <v/>
      </c>
      <c r="F112" s="122"/>
      <c r="G112" s="123" t="str">
        <f ca="1">IF(IFERROR(OFFSET(Indicadores!$C$3,MATCH(ReporteIndicadores!$B112&amp;ReporteIndicadores!$C$8,Indicadores!$P$4:$P$47,0),MATCH(ReporteIndicadores!G$12,Indicadores!$C$3:$G$3,0)-1),"")=0,"",IFERROR(OFFSET(Indicadores!$C$3,MATCH(ReporteIndicadores!$B112&amp;ReporteIndicadores!$C$8,Indicadores!$P$4:$P$47,0),MATCH(ReporteIndicadores!G$12,Indicadores!$C$3:$G$3,0)-1),""))</f>
        <v/>
      </c>
      <c r="H112" s="46"/>
      <c r="N112" s="40" t="str">
        <f t="shared" ca="1" si="15"/>
        <v/>
      </c>
      <c r="O112" s="40" t="str">
        <f t="shared" ca="1" si="16"/>
        <v/>
      </c>
      <c r="P112" s="40" t="str">
        <f t="shared" ca="1" si="17"/>
        <v/>
      </c>
      <c r="Q112" s="40" t="str">
        <f t="shared" ca="1" si="18"/>
        <v/>
      </c>
      <c r="R112" s="40" t="str">
        <f t="shared" ca="1" si="19"/>
        <v/>
      </c>
      <c r="AI112" s="40">
        <v>100</v>
      </c>
    </row>
    <row r="113" spans="2:35" ht="20">
      <c r="B113" s="143">
        <v>101</v>
      </c>
      <c r="C113" s="140" t="str">
        <f ca="1">IF(IFERROR(OFFSET(Indicadores!$C$3,MATCH(ReporteIndicadores!$B113&amp;ReporteIndicadores!$C$8,Indicadores!$P$4:$P$47,0),MATCH(ReporteIndicadores!C$12,Indicadores!$C$3:$G$3,0)-1),"")=0,"",IFERROR(OFFSET(Indicadores!$C$3,MATCH(ReporteIndicadores!$B113&amp;ReporteIndicadores!$C$8,Indicadores!$P$4:$P$47,0),MATCH(ReporteIndicadores!C$12,Indicadores!$C$3:$G$3,0)-1),""))</f>
        <v/>
      </c>
      <c r="D113" s="122"/>
      <c r="E113" s="140" t="str">
        <f ca="1">IF(IFERROR(OFFSET(Indicadores!$C$3,MATCH(ReporteIndicadores!$B113&amp;ReporteIndicadores!$C$8,Indicadores!$P$4:$P$47,0),MATCH(ReporteIndicadores!E$12,Indicadores!$C$3:$G$3,0)-1),"")=0,"",IFERROR(OFFSET(Indicadores!$C$3,MATCH(ReporteIndicadores!$B113&amp;ReporteIndicadores!$C$8,Indicadores!$P$4:$P$47,0),MATCH(ReporteIndicadores!E$12,Indicadores!$C$3:$G$3,0)-1),""))</f>
        <v/>
      </c>
      <c r="F113" s="122"/>
      <c r="G113" s="123" t="str">
        <f ca="1">IF(IFERROR(OFFSET(Indicadores!$C$3,MATCH(ReporteIndicadores!$B113&amp;ReporteIndicadores!$C$8,Indicadores!$P$4:$P$47,0),MATCH(ReporteIndicadores!G$12,Indicadores!$C$3:$G$3,0)-1),"")=0,"",IFERROR(OFFSET(Indicadores!$C$3,MATCH(ReporteIndicadores!$B113&amp;ReporteIndicadores!$C$8,Indicadores!$P$4:$P$47,0),MATCH(ReporteIndicadores!G$12,Indicadores!$C$3:$G$3,0)-1),""))</f>
        <v/>
      </c>
      <c r="H113" s="46"/>
      <c r="N113" s="40" t="str">
        <f t="shared" ca="1" si="15"/>
        <v/>
      </c>
      <c r="O113" s="40" t="str">
        <f t="shared" ca="1" si="16"/>
        <v/>
      </c>
      <c r="P113" s="40" t="str">
        <f t="shared" ca="1" si="17"/>
        <v/>
      </c>
      <c r="Q113" s="40" t="str">
        <f t="shared" ca="1" si="18"/>
        <v/>
      </c>
      <c r="R113" s="40" t="str">
        <f t="shared" ca="1" si="19"/>
        <v/>
      </c>
      <c r="AI113" s="40">
        <v>101</v>
      </c>
    </row>
    <row r="114" spans="2:35" ht="20">
      <c r="B114" s="143">
        <v>102</v>
      </c>
      <c r="C114" s="140" t="str">
        <f ca="1">IF(IFERROR(OFFSET(Indicadores!$C$3,MATCH(ReporteIndicadores!$B114&amp;ReporteIndicadores!$C$8,Indicadores!$P$4:$P$47,0),MATCH(ReporteIndicadores!C$12,Indicadores!$C$3:$G$3,0)-1),"")=0,"",IFERROR(OFFSET(Indicadores!$C$3,MATCH(ReporteIndicadores!$B114&amp;ReporteIndicadores!$C$8,Indicadores!$P$4:$P$47,0),MATCH(ReporteIndicadores!C$12,Indicadores!$C$3:$G$3,0)-1),""))</f>
        <v/>
      </c>
      <c r="D114" s="122"/>
      <c r="E114" s="140" t="str">
        <f ca="1">IF(IFERROR(OFFSET(Indicadores!$C$3,MATCH(ReporteIndicadores!$B114&amp;ReporteIndicadores!$C$8,Indicadores!$P$4:$P$47,0),MATCH(ReporteIndicadores!E$12,Indicadores!$C$3:$G$3,0)-1),"")=0,"",IFERROR(OFFSET(Indicadores!$C$3,MATCH(ReporteIndicadores!$B114&amp;ReporteIndicadores!$C$8,Indicadores!$P$4:$P$47,0),MATCH(ReporteIndicadores!E$12,Indicadores!$C$3:$G$3,0)-1),""))</f>
        <v/>
      </c>
      <c r="F114" s="122"/>
      <c r="G114" s="123" t="str">
        <f ca="1">IF(IFERROR(OFFSET(Indicadores!$C$3,MATCH(ReporteIndicadores!$B114&amp;ReporteIndicadores!$C$8,Indicadores!$P$4:$P$47,0),MATCH(ReporteIndicadores!G$12,Indicadores!$C$3:$G$3,0)-1),"")=0,"",IFERROR(OFFSET(Indicadores!$C$3,MATCH(ReporteIndicadores!$B114&amp;ReporteIndicadores!$C$8,Indicadores!$P$4:$P$47,0),MATCH(ReporteIndicadores!G$12,Indicadores!$C$3:$G$3,0)-1),""))</f>
        <v/>
      </c>
      <c r="H114" s="46"/>
      <c r="N114" s="40" t="str">
        <f t="shared" ca="1" si="15"/>
        <v/>
      </c>
      <c r="O114" s="40" t="str">
        <f t="shared" ca="1" si="16"/>
        <v/>
      </c>
      <c r="P114" s="40" t="str">
        <f t="shared" ca="1" si="17"/>
        <v/>
      </c>
      <c r="Q114" s="40" t="str">
        <f t="shared" ca="1" si="18"/>
        <v/>
      </c>
      <c r="R114" s="40" t="str">
        <f t="shared" ca="1" si="19"/>
        <v/>
      </c>
      <c r="AI114" s="40">
        <v>102</v>
      </c>
    </row>
    <row r="115" spans="2:35" ht="20">
      <c r="B115" s="143">
        <v>103</v>
      </c>
      <c r="C115" s="140" t="str">
        <f ca="1">IF(IFERROR(OFFSET(Indicadores!$C$3,MATCH(ReporteIndicadores!$B115&amp;ReporteIndicadores!$C$8,Indicadores!$P$4:$P$47,0),MATCH(ReporteIndicadores!C$12,Indicadores!$C$3:$G$3,0)-1),"")=0,"",IFERROR(OFFSET(Indicadores!$C$3,MATCH(ReporteIndicadores!$B115&amp;ReporteIndicadores!$C$8,Indicadores!$P$4:$P$47,0),MATCH(ReporteIndicadores!C$12,Indicadores!$C$3:$G$3,0)-1),""))</f>
        <v/>
      </c>
      <c r="D115" s="122"/>
      <c r="E115" s="140" t="str">
        <f ca="1">IF(IFERROR(OFFSET(Indicadores!$C$3,MATCH(ReporteIndicadores!$B115&amp;ReporteIndicadores!$C$8,Indicadores!$P$4:$P$47,0),MATCH(ReporteIndicadores!E$12,Indicadores!$C$3:$G$3,0)-1),"")=0,"",IFERROR(OFFSET(Indicadores!$C$3,MATCH(ReporteIndicadores!$B115&amp;ReporteIndicadores!$C$8,Indicadores!$P$4:$P$47,0),MATCH(ReporteIndicadores!E$12,Indicadores!$C$3:$G$3,0)-1),""))</f>
        <v/>
      </c>
      <c r="F115" s="122"/>
      <c r="G115" s="123" t="str">
        <f ca="1">IF(IFERROR(OFFSET(Indicadores!$C$3,MATCH(ReporteIndicadores!$B115&amp;ReporteIndicadores!$C$8,Indicadores!$P$4:$P$47,0),MATCH(ReporteIndicadores!G$12,Indicadores!$C$3:$G$3,0)-1),"")=0,"",IFERROR(OFFSET(Indicadores!$C$3,MATCH(ReporteIndicadores!$B115&amp;ReporteIndicadores!$C$8,Indicadores!$P$4:$P$47,0),MATCH(ReporteIndicadores!G$12,Indicadores!$C$3:$G$3,0)-1),""))</f>
        <v/>
      </c>
      <c r="H115" s="46"/>
      <c r="N115" s="40" t="str">
        <f t="shared" ca="1" si="15"/>
        <v/>
      </c>
      <c r="O115" s="40" t="str">
        <f t="shared" ca="1" si="16"/>
        <v/>
      </c>
      <c r="P115" s="40" t="str">
        <f t="shared" ca="1" si="17"/>
        <v/>
      </c>
      <c r="Q115" s="40" t="str">
        <f t="shared" ca="1" si="18"/>
        <v/>
      </c>
      <c r="R115" s="40" t="str">
        <f t="shared" ca="1" si="19"/>
        <v/>
      </c>
      <c r="AI115" s="40">
        <v>103</v>
      </c>
    </row>
    <row r="116" spans="2:35" ht="20">
      <c r="B116" s="143">
        <v>104</v>
      </c>
      <c r="C116" s="140" t="str">
        <f ca="1">IF(IFERROR(OFFSET(Indicadores!$C$3,MATCH(ReporteIndicadores!$B116&amp;ReporteIndicadores!$C$8,Indicadores!$P$4:$P$47,0),MATCH(ReporteIndicadores!C$12,Indicadores!$C$3:$G$3,0)-1),"")=0,"",IFERROR(OFFSET(Indicadores!$C$3,MATCH(ReporteIndicadores!$B116&amp;ReporteIndicadores!$C$8,Indicadores!$P$4:$P$47,0),MATCH(ReporteIndicadores!C$12,Indicadores!$C$3:$G$3,0)-1),""))</f>
        <v/>
      </c>
      <c r="D116" s="122"/>
      <c r="E116" s="140" t="str">
        <f ca="1">IF(IFERROR(OFFSET(Indicadores!$C$3,MATCH(ReporteIndicadores!$B116&amp;ReporteIndicadores!$C$8,Indicadores!$P$4:$P$47,0),MATCH(ReporteIndicadores!E$12,Indicadores!$C$3:$G$3,0)-1),"")=0,"",IFERROR(OFFSET(Indicadores!$C$3,MATCH(ReporteIndicadores!$B116&amp;ReporteIndicadores!$C$8,Indicadores!$P$4:$P$47,0),MATCH(ReporteIndicadores!E$12,Indicadores!$C$3:$G$3,0)-1),""))</f>
        <v/>
      </c>
      <c r="F116" s="122"/>
      <c r="G116" s="123" t="str">
        <f ca="1">IF(IFERROR(OFFSET(Indicadores!$C$3,MATCH(ReporteIndicadores!$B116&amp;ReporteIndicadores!$C$8,Indicadores!$P$4:$P$47,0),MATCH(ReporteIndicadores!G$12,Indicadores!$C$3:$G$3,0)-1),"")=0,"",IFERROR(OFFSET(Indicadores!$C$3,MATCH(ReporteIndicadores!$B116&amp;ReporteIndicadores!$C$8,Indicadores!$P$4:$P$47,0),MATCH(ReporteIndicadores!G$12,Indicadores!$C$3:$G$3,0)-1),""))</f>
        <v/>
      </c>
      <c r="H116" s="46"/>
      <c r="N116" s="40" t="str">
        <f t="shared" ca="1" si="15"/>
        <v/>
      </c>
      <c r="O116" s="40" t="str">
        <f t="shared" ca="1" si="16"/>
        <v/>
      </c>
      <c r="P116" s="40" t="str">
        <f t="shared" ca="1" si="17"/>
        <v/>
      </c>
      <c r="Q116" s="40" t="str">
        <f t="shared" ca="1" si="18"/>
        <v/>
      </c>
      <c r="R116" s="40" t="str">
        <f t="shared" ca="1" si="19"/>
        <v/>
      </c>
      <c r="AI116" s="40">
        <v>104</v>
      </c>
    </row>
    <row r="117" spans="2:35" ht="20">
      <c r="B117" s="143">
        <v>105</v>
      </c>
      <c r="C117" s="140" t="str">
        <f ca="1">IF(IFERROR(OFFSET(Indicadores!$C$3,MATCH(ReporteIndicadores!$B117&amp;ReporteIndicadores!$C$8,Indicadores!$P$4:$P$47,0),MATCH(ReporteIndicadores!C$12,Indicadores!$C$3:$G$3,0)-1),"")=0,"",IFERROR(OFFSET(Indicadores!$C$3,MATCH(ReporteIndicadores!$B117&amp;ReporteIndicadores!$C$8,Indicadores!$P$4:$P$47,0),MATCH(ReporteIndicadores!C$12,Indicadores!$C$3:$G$3,0)-1),""))</f>
        <v/>
      </c>
      <c r="D117" s="122"/>
      <c r="E117" s="140" t="str">
        <f ca="1">IF(IFERROR(OFFSET(Indicadores!$C$3,MATCH(ReporteIndicadores!$B117&amp;ReporteIndicadores!$C$8,Indicadores!$P$4:$P$47,0),MATCH(ReporteIndicadores!E$12,Indicadores!$C$3:$G$3,0)-1),"")=0,"",IFERROR(OFFSET(Indicadores!$C$3,MATCH(ReporteIndicadores!$B117&amp;ReporteIndicadores!$C$8,Indicadores!$P$4:$P$47,0),MATCH(ReporteIndicadores!E$12,Indicadores!$C$3:$G$3,0)-1),""))</f>
        <v/>
      </c>
      <c r="F117" s="122"/>
      <c r="G117" s="123" t="str">
        <f ca="1">IF(IFERROR(OFFSET(Indicadores!$C$3,MATCH(ReporteIndicadores!$B117&amp;ReporteIndicadores!$C$8,Indicadores!$P$4:$P$47,0),MATCH(ReporteIndicadores!G$12,Indicadores!$C$3:$G$3,0)-1),"")=0,"",IFERROR(OFFSET(Indicadores!$C$3,MATCH(ReporteIndicadores!$B117&amp;ReporteIndicadores!$C$8,Indicadores!$P$4:$P$47,0),MATCH(ReporteIndicadores!G$12,Indicadores!$C$3:$G$3,0)-1),""))</f>
        <v/>
      </c>
      <c r="H117" s="46"/>
      <c r="N117" s="40" t="str">
        <f t="shared" ca="1" si="15"/>
        <v/>
      </c>
      <c r="O117" s="40" t="str">
        <f t="shared" ca="1" si="16"/>
        <v/>
      </c>
      <c r="P117" s="40" t="str">
        <f t="shared" ca="1" si="17"/>
        <v/>
      </c>
      <c r="Q117" s="40" t="str">
        <f t="shared" ca="1" si="18"/>
        <v/>
      </c>
      <c r="R117" s="40" t="str">
        <f t="shared" ca="1" si="19"/>
        <v/>
      </c>
      <c r="AI117" s="40">
        <v>105</v>
      </c>
    </row>
    <row r="118" spans="2:35" ht="20">
      <c r="B118" s="143">
        <v>106</v>
      </c>
      <c r="C118" s="140" t="str">
        <f ca="1">IF(IFERROR(OFFSET(Indicadores!$C$3,MATCH(ReporteIndicadores!$B118&amp;ReporteIndicadores!$C$8,Indicadores!$P$4:$P$47,0),MATCH(ReporteIndicadores!C$12,Indicadores!$C$3:$G$3,0)-1),"")=0,"",IFERROR(OFFSET(Indicadores!$C$3,MATCH(ReporteIndicadores!$B118&amp;ReporteIndicadores!$C$8,Indicadores!$P$4:$P$47,0),MATCH(ReporteIndicadores!C$12,Indicadores!$C$3:$G$3,0)-1),""))</f>
        <v/>
      </c>
      <c r="D118" s="122"/>
      <c r="E118" s="140" t="str">
        <f ca="1">IF(IFERROR(OFFSET(Indicadores!$C$3,MATCH(ReporteIndicadores!$B118&amp;ReporteIndicadores!$C$8,Indicadores!$P$4:$P$47,0),MATCH(ReporteIndicadores!E$12,Indicadores!$C$3:$G$3,0)-1),"")=0,"",IFERROR(OFFSET(Indicadores!$C$3,MATCH(ReporteIndicadores!$B118&amp;ReporteIndicadores!$C$8,Indicadores!$P$4:$P$47,0),MATCH(ReporteIndicadores!E$12,Indicadores!$C$3:$G$3,0)-1),""))</f>
        <v/>
      </c>
      <c r="F118" s="122"/>
      <c r="G118" s="123" t="str">
        <f ca="1">IF(IFERROR(OFFSET(Indicadores!$C$3,MATCH(ReporteIndicadores!$B118&amp;ReporteIndicadores!$C$8,Indicadores!$P$4:$P$47,0),MATCH(ReporteIndicadores!G$12,Indicadores!$C$3:$G$3,0)-1),"")=0,"",IFERROR(OFFSET(Indicadores!$C$3,MATCH(ReporteIndicadores!$B118&amp;ReporteIndicadores!$C$8,Indicadores!$P$4:$P$47,0),MATCH(ReporteIndicadores!G$12,Indicadores!$C$3:$G$3,0)-1),""))</f>
        <v/>
      </c>
      <c r="H118" s="46"/>
      <c r="N118" s="40" t="str">
        <f t="shared" ca="1" si="15"/>
        <v/>
      </c>
      <c r="O118" s="40" t="str">
        <f t="shared" ca="1" si="16"/>
        <v/>
      </c>
      <c r="P118" s="40" t="str">
        <f t="shared" ca="1" si="17"/>
        <v/>
      </c>
      <c r="Q118" s="40" t="str">
        <f t="shared" ca="1" si="18"/>
        <v/>
      </c>
      <c r="R118" s="40" t="str">
        <f t="shared" ca="1" si="19"/>
        <v/>
      </c>
      <c r="AI118" s="40">
        <v>106</v>
      </c>
    </row>
    <row r="119" spans="2:35" ht="20">
      <c r="B119" s="143">
        <v>107</v>
      </c>
      <c r="C119" s="140" t="str">
        <f ca="1">IF(IFERROR(OFFSET(Indicadores!$C$3,MATCH(ReporteIndicadores!$B119&amp;ReporteIndicadores!$C$8,Indicadores!$P$4:$P$47,0),MATCH(ReporteIndicadores!C$12,Indicadores!$C$3:$G$3,0)-1),"")=0,"",IFERROR(OFFSET(Indicadores!$C$3,MATCH(ReporteIndicadores!$B119&amp;ReporteIndicadores!$C$8,Indicadores!$P$4:$P$47,0),MATCH(ReporteIndicadores!C$12,Indicadores!$C$3:$G$3,0)-1),""))</f>
        <v/>
      </c>
      <c r="D119" s="122"/>
      <c r="E119" s="140" t="str">
        <f ca="1">IF(IFERROR(OFFSET(Indicadores!$C$3,MATCH(ReporteIndicadores!$B119&amp;ReporteIndicadores!$C$8,Indicadores!$P$4:$P$47,0),MATCH(ReporteIndicadores!E$12,Indicadores!$C$3:$G$3,0)-1),"")=0,"",IFERROR(OFFSET(Indicadores!$C$3,MATCH(ReporteIndicadores!$B119&amp;ReporteIndicadores!$C$8,Indicadores!$P$4:$P$47,0),MATCH(ReporteIndicadores!E$12,Indicadores!$C$3:$G$3,0)-1),""))</f>
        <v/>
      </c>
      <c r="F119" s="122"/>
      <c r="G119" s="123" t="str">
        <f ca="1">IF(IFERROR(OFFSET(Indicadores!$C$3,MATCH(ReporteIndicadores!$B119&amp;ReporteIndicadores!$C$8,Indicadores!$P$4:$P$47,0),MATCH(ReporteIndicadores!G$12,Indicadores!$C$3:$G$3,0)-1),"")=0,"",IFERROR(OFFSET(Indicadores!$C$3,MATCH(ReporteIndicadores!$B119&amp;ReporteIndicadores!$C$8,Indicadores!$P$4:$P$47,0),MATCH(ReporteIndicadores!G$12,Indicadores!$C$3:$G$3,0)-1),""))</f>
        <v/>
      </c>
      <c r="H119" s="46"/>
      <c r="N119" s="40" t="str">
        <f t="shared" ca="1" si="15"/>
        <v/>
      </c>
      <c r="O119" s="40" t="str">
        <f t="shared" ca="1" si="16"/>
        <v/>
      </c>
      <c r="P119" s="40" t="str">
        <f t="shared" ca="1" si="17"/>
        <v/>
      </c>
      <c r="Q119" s="40" t="str">
        <f t="shared" ca="1" si="18"/>
        <v/>
      </c>
      <c r="R119" s="40" t="str">
        <f t="shared" ca="1" si="19"/>
        <v/>
      </c>
      <c r="AI119" s="40">
        <v>107</v>
      </c>
    </row>
    <row r="120" spans="2:35" ht="20">
      <c r="B120" s="143">
        <v>108</v>
      </c>
      <c r="C120" s="140" t="str">
        <f ca="1">IF(IFERROR(OFFSET(Indicadores!$C$3,MATCH(ReporteIndicadores!$B120&amp;ReporteIndicadores!$C$8,Indicadores!$P$4:$P$47,0),MATCH(ReporteIndicadores!C$12,Indicadores!$C$3:$G$3,0)-1),"")=0,"",IFERROR(OFFSET(Indicadores!$C$3,MATCH(ReporteIndicadores!$B120&amp;ReporteIndicadores!$C$8,Indicadores!$P$4:$P$47,0),MATCH(ReporteIndicadores!C$12,Indicadores!$C$3:$G$3,0)-1),""))</f>
        <v/>
      </c>
      <c r="D120" s="122"/>
      <c r="E120" s="140" t="str">
        <f ca="1">IF(IFERROR(OFFSET(Indicadores!$C$3,MATCH(ReporteIndicadores!$B120&amp;ReporteIndicadores!$C$8,Indicadores!$P$4:$P$47,0),MATCH(ReporteIndicadores!E$12,Indicadores!$C$3:$G$3,0)-1),"")=0,"",IFERROR(OFFSET(Indicadores!$C$3,MATCH(ReporteIndicadores!$B120&amp;ReporteIndicadores!$C$8,Indicadores!$P$4:$P$47,0),MATCH(ReporteIndicadores!E$12,Indicadores!$C$3:$G$3,0)-1),""))</f>
        <v/>
      </c>
      <c r="F120" s="122"/>
      <c r="G120" s="123" t="str">
        <f ca="1">IF(IFERROR(OFFSET(Indicadores!$C$3,MATCH(ReporteIndicadores!$B120&amp;ReporteIndicadores!$C$8,Indicadores!$P$4:$P$47,0),MATCH(ReporteIndicadores!G$12,Indicadores!$C$3:$G$3,0)-1),"")=0,"",IFERROR(OFFSET(Indicadores!$C$3,MATCH(ReporteIndicadores!$B120&amp;ReporteIndicadores!$C$8,Indicadores!$P$4:$P$47,0),MATCH(ReporteIndicadores!G$12,Indicadores!$C$3:$G$3,0)-1),""))</f>
        <v/>
      </c>
      <c r="H120" s="46"/>
      <c r="N120" s="40" t="str">
        <f t="shared" ca="1" si="15"/>
        <v/>
      </c>
      <c r="O120" s="40" t="str">
        <f t="shared" ca="1" si="16"/>
        <v/>
      </c>
      <c r="P120" s="40" t="str">
        <f t="shared" ca="1" si="17"/>
        <v/>
      </c>
      <c r="Q120" s="40" t="str">
        <f t="shared" ca="1" si="18"/>
        <v/>
      </c>
      <c r="R120" s="40" t="str">
        <f t="shared" ca="1" si="19"/>
        <v/>
      </c>
      <c r="AI120" s="40">
        <v>108</v>
      </c>
    </row>
    <row r="121" spans="2:35" ht="20">
      <c r="B121" s="143">
        <v>109</v>
      </c>
      <c r="C121" s="140" t="str">
        <f ca="1">IF(IFERROR(OFFSET(Indicadores!$C$3,MATCH(ReporteIndicadores!$B121&amp;ReporteIndicadores!$C$8,Indicadores!$P$4:$P$47,0),MATCH(ReporteIndicadores!C$12,Indicadores!$C$3:$G$3,0)-1),"")=0,"",IFERROR(OFFSET(Indicadores!$C$3,MATCH(ReporteIndicadores!$B121&amp;ReporteIndicadores!$C$8,Indicadores!$P$4:$P$47,0),MATCH(ReporteIndicadores!C$12,Indicadores!$C$3:$G$3,0)-1),""))</f>
        <v/>
      </c>
      <c r="D121" s="122"/>
      <c r="E121" s="140" t="str">
        <f ca="1">IF(IFERROR(OFFSET(Indicadores!$C$3,MATCH(ReporteIndicadores!$B121&amp;ReporteIndicadores!$C$8,Indicadores!$P$4:$P$47,0),MATCH(ReporteIndicadores!E$12,Indicadores!$C$3:$G$3,0)-1),"")=0,"",IFERROR(OFFSET(Indicadores!$C$3,MATCH(ReporteIndicadores!$B121&amp;ReporteIndicadores!$C$8,Indicadores!$P$4:$P$47,0),MATCH(ReporteIndicadores!E$12,Indicadores!$C$3:$G$3,0)-1),""))</f>
        <v/>
      </c>
      <c r="F121" s="122"/>
      <c r="G121" s="123" t="str">
        <f ca="1">IF(IFERROR(OFFSET(Indicadores!$C$3,MATCH(ReporteIndicadores!$B121&amp;ReporteIndicadores!$C$8,Indicadores!$P$4:$P$47,0),MATCH(ReporteIndicadores!G$12,Indicadores!$C$3:$G$3,0)-1),"")=0,"",IFERROR(OFFSET(Indicadores!$C$3,MATCH(ReporteIndicadores!$B121&amp;ReporteIndicadores!$C$8,Indicadores!$P$4:$P$47,0),MATCH(ReporteIndicadores!G$12,Indicadores!$C$3:$G$3,0)-1),""))</f>
        <v/>
      </c>
      <c r="H121" s="46"/>
      <c r="N121" s="40" t="str">
        <f t="shared" ca="1" si="15"/>
        <v/>
      </c>
      <c r="O121" s="40" t="str">
        <f t="shared" ca="1" si="16"/>
        <v/>
      </c>
      <c r="P121" s="40" t="str">
        <f t="shared" ca="1" si="17"/>
        <v/>
      </c>
      <c r="Q121" s="40" t="str">
        <f t="shared" ca="1" si="18"/>
        <v/>
      </c>
      <c r="R121" s="40" t="str">
        <f t="shared" ca="1" si="19"/>
        <v/>
      </c>
      <c r="AI121" s="40">
        <v>109</v>
      </c>
    </row>
    <row r="122" spans="2:35" ht="20">
      <c r="B122" s="143">
        <v>110</v>
      </c>
      <c r="C122" s="140" t="str">
        <f ca="1">IF(IFERROR(OFFSET(Indicadores!$C$3,MATCH(ReporteIndicadores!$B122&amp;ReporteIndicadores!$C$8,Indicadores!$P$4:$P$47,0),MATCH(ReporteIndicadores!C$12,Indicadores!$C$3:$G$3,0)-1),"")=0,"",IFERROR(OFFSET(Indicadores!$C$3,MATCH(ReporteIndicadores!$B122&amp;ReporteIndicadores!$C$8,Indicadores!$P$4:$P$47,0),MATCH(ReporteIndicadores!C$12,Indicadores!$C$3:$G$3,0)-1),""))</f>
        <v/>
      </c>
      <c r="D122" s="122"/>
      <c r="E122" s="140" t="str">
        <f ca="1">IF(IFERROR(OFFSET(Indicadores!$C$3,MATCH(ReporteIndicadores!$B122&amp;ReporteIndicadores!$C$8,Indicadores!$P$4:$P$47,0),MATCH(ReporteIndicadores!E$12,Indicadores!$C$3:$G$3,0)-1),"")=0,"",IFERROR(OFFSET(Indicadores!$C$3,MATCH(ReporteIndicadores!$B122&amp;ReporteIndicadores!$C$8,Indicadores!$P$4:$P$47,0),MATCH(ReporteIndicadores!E$12,Indicadores!$C$3:$G$3,0)-1),""))</f>
        <v/>
      </c>
      <c r="F122" s="122"/>
      <c r="G122" s="123" t="str">
        <f ca="1">IF(IFERROR(OFFSET(Indicadores!$C$3,MATCH(ReporteIndicadores!$B122&amp;ReporteIndicadores!$C$8,Indicadores!$P$4:$P$47,0),MATCH(ReporteIndicadores!G$12,Indicadores!$C$3:$G$3,0)-1),"")=0,"",IFERROR(OFFSET(Indicadores!$C$3,MATCH(ReporteIndicadores!$B122&amp;ReporteIndicadores!$C$8,Indicadores!$P$4:$P$47,0),MATCH(ReporteIndicadores!G$12,Indicadores!$C$3:$G$3,0)-1),""))</f>
        <v/>
      </c>
      <c r="H122" s="46"/>
      <c r="N122" s="40" t="str">
        <f t="shared" ca="1" si="15"/>
        <v/>
      </c>
      <c r="O122" s="40" t="str">
        <f t="shared" ca="1" si="16"/>
        <v/>
      </c>
      <c r="P122" s="40" t="str">
        <f t="shared" ca="1" si="17"/>
        <v/>
      </c>
      <c r="Q122" s="40" t="str">
        <f t="shared" ca="1" si="18"/>
        <v/>
      </c>
      <c r="R122" s="40" t="str">
        <f t="shared" ca="1" si="19"/>
        <v/>
      </c>
      <c r="AI122" s="40">
        <v>110</v>
      </c>
    </row>
    <row r="123" spans="2:35" ht="20">
      <c r="B123" s="143">
        <v>111</v>
      </c>
      <c r="C123" s="140" t="str">
        <f ca="1">IF(IFERROR(OFFSET(Indicadores!$C$3,MATCH(ReporteIndicadores!$B123&amp;ReporteIndicadores!$C$8,Indicadores!$P$4:$P$47,0),MATCH(ReporteIndicadores!C$12,Indicadores!$C$3:$G$3,0)-1),"")=0,"",IFERROR(OFFSET(Indicadores!$C$3,MATCH(ReporteIndicadores!$B123&amp;ReporteIndicadores!$C$8,Indicadores!$P$4:$P$47,0),MATCH(ReporteIndicadores!C$12,Indicadores!$C$3:$G$3,0)-1),""))</f>
        <v/>
      </c>
      <c r="D123" s="122"/>
      <c r="E123" s="140" t="str">
        <f ca="1">IF(IFERROR(OFFSET(Indicadores!$C$3,MATCH(ReporteIndicadores!$B123&amp;ReporteIndicadores!$C$8,Indicadores!$P$4:$P$47,0),MATCH(ReporteIndicadores!E$12,Indicadores!$C$3:$G$3,0)-1),"")=0,"",IFERROR(OFFSET(Indicadores!$C$3,MATCH(ReporteIndicadores!$B123&amp;ReporteIndicadores!$C$8,Indicadores!$P$4:$P$47,0),MATCH(ReporteIndicadores!E$12,Indicadores!$C$3:$G$3,0)-1),""))</f>
        <v/>
      </c>
      <c r="F123" s="122"/>
      <c r="G123" s="123" t="str">
        <f ca="1">IF(IFERROR(OFFSET(Indicadores!$C$3,MATCH(ReporteIndicadores!$B123&amp;ReporteIndicadores!$C$8,Indicadores!$P$4:$P$47,0),MATCH(ReporteIndicadores!G$12,Indicadores!$C$3:$G$3,0)-1),"")=0,"",IFERROR(OFFSET(Indicadores!$C$3,MATCH(ReporteIndicadores!$B123&amp;ReporteIndicadores!$C$8,Indicadores!$P$4:$P$47,0),MATCH(ReporteIndicadores!G$12,Indicadores!$C$3:$G$3,0)-1),""))</f>
        <v/>
      </c>
      <c r="H123" s="46"/>
      <c r="N123" s="40" t="str">
        <f t="shared" ca="1" si="15"/>
        <v/>
      </c>
      <c r="O123" s="40" t="str">
        <f t="shared" ca="1" si="16"/>
        <v/>
      </c>
      <c r="P123" s="40" t="str">
        <f t="shared" ca="1" si="17"/>
        <v/>
      </c>
      <c r="Q123" s="40" t="str">
        <f t="shared" ca="1" si="18"/>
        <v/>
      </c>
      <c r="R123" s="40" t="str">
        <f t="shared" ca="1" si="19"/>
        <v/>
      </c>
      <c r="AI123" s="40">
        <v>111</v>
      </c>
    </row>
    <row r="124" spans="2:35" ht="20">
      <c r="B124" s="143">
        <v>112</v>
      </c>
      <c r="C124" s="140" t="str">
        <f ca="1">IF(IFERROR(OFFSET(Indicadores!$C$3,MATCH(ReporteIndicadores!$B124&amp;ReporteIndicadores!$C$8,Indicadores!$P$4:$P$47,0),MATCH(ReporteIndicadores!C$12,Indicadores!$C$3:$G$3,0)-1),"")=0,"",IFERROR(OFFSET(Indicadores!$C$3,MATCH(ReporteIndicadores!$B124&amp;ReporteIndicadores!$C$8,Indicadores!$P$4:$P$47,0),MATCH(ReporteIndicadores!C$12,Indicadores!$C$3:$G$3,0)-1),""))</f>
        <v/>
      </c>
      <c r="D124" s="122"/>
      <c r="E124" s="140" t="str">
        <f ca="1">IF(IFERROR(OFFSET(Indicadores!$C$3,MATCH(ReporteIndicadores!$B124&amp;ReporteIndicadores!$C$8,Indicadores!$P$4:$P$47,0),MATCH(ReporteIndicadores!E$12,Indicadores!$C$3:$G$3,0)-1),"")=0,"",IFERROR(OFFSET(Indicadores!$C$3,MATCH(ReporteIndicadores!$B124&amp;ReporteIndicadores!$C$8,Indicadores!$P$4:$P$47,0),MATCH(ReporteIndicadores!E$12,Indicadores!$C$3:$G$3,0)-1),""))</f>
        <v/>
      </c>
      <c r="F124" s="122"/>
      <c r="G124" s="123" t="str">
        <f ca="1">IF(IFERROR(OFFSET(Indicadores!$C$3,MATCH(ReporteIndicadores!$B124&amp;ReporteIndicadores!$C$8,Indicadores!$P$4:$P$47,0),MATCH(ReporteIndicadores!G$12,Indicadores!$C$3:$G$3,0)-1),"")=0,"",IFERROR(OFFSET(Indicadores!$C$3,MATCH(ReporteIndicadores!$B124&amp;ReporteIndicadores!$C$8,Indicadores!$P$4:$P$47,0),MATCH(ReporteIndicadores!G$12,Indicadores!$C$3:$G$3,0)-1),""))</f>
        <v/>
      </c>
      <c r="H124" s="46"/>
      <c r="N124" s="40" t="str">
        <f t="shared" ca="1" si="15"/>
        <v/>
      </c>
      <c r="O124" s="40" t="str">
        <f t="shared" ca="1" si="16"/>
        <v/>
      </c>
      <c r="P124" s="40" t="str">
        <f t="shared" ca="1" si="17"/>
        <v/>
      </c>
      <c r="Q124" s="40" t="str">
        <f t="shared" ca="1" si="18"/>
        <v/>
      </c>
      <c r="R124" s="40" t="str">
        <f t="shared" ca="1" si="19"/>
        <v/>
      </c>
      <c r="AI124" s="40">
        <v>112</v>
      </c>
    </row>
    <row r="125" spans="2:35" ht="20">
      <c r="B125" s="143">
        <v>113</v>
      </c>
      <c r="C125" s="140" t="str">
        <f ca="1">IF(IFERROR(OFFSET(Indicadores!$C$3,MATCH(ReporteIndicadores!$B125&amp;ReporteIndicadores!$C$8,Indicadores!$P$4:$P$47,0),MATCH(ReporteIndicadores!C$12,Indicadores!$C$3:$G$3,0)-1),"")=0,"",IFERROR(OFFSET(Indicadores!$C$3,MATCH(ReporteIndicadores!$B125&amp;ReporteIndicadores!$C$8,Indicadores!$P$4:$P$47,0),MATCH(ReporteIndicadores!C$12,Indicadores!$C$3:$G$3,0)-1),""))</f>
        <v/>
      </c>
      <c r="D125" s="122"/>
      <c r="E125" s="140" t="str">
        <f ca="1">IF(IFERROR(OFFSET(Indicadores!$C$3,MATCH(ReporteIndicadores!$B125&amp;ReporteIndicadores!$C$8,Indicadores!$P$4:$P$47,0),MATCH(ReporteIndicadores!E$12,Indicadores!$C$3:$G$3,0)-1),"")=0,"",IFERROR(OFFSET(Indicadores!$C$3,MATCH(ReporteIndicadores!$B125&amp;ReporteIndicadores!$C$8,Indicadores!$P$4:$P$47,0),MATCH(ReporteIndicadores!E$12,Indicadores!$C$3:$G$3,0)-1),""))</f>
        <v/>
      </c>
      <c r="F125" s="122"/>
      <c r="G125" s="123" t="str">
        <f ca="1">IF(IFERROR(OFFSET(Indicadores!$C$3,MATCH(ReporteIndicadores!$B125&amp;ReporteIndicadores!$C$8,Indicadores!$P$4:$P$47,0),MATCH(ReporteIndicadores!G$12,Indicadores!$C$3:$G$3,0)-1),"")=0,"",IFERROR(OFFSET(Indicadores!$C$3,MATCH(ReporteIndicadores!$B125&amp;ReporteIndicadores!$C$8,Indicadores!$P$4:$P$47,0),MATCH(ReporteIndicadores!G$12,Indicadores!$C$3:$G$3,0)-1),""))</f>
        <v/>
      </c>
      <c r="H125" s="46"/>
      <c r="N125" s="40" t="str">
        <f t="shared" ca="1" si="15"/>
        <v/>
      </c>
      <c r="O125" s="40" t="str">
        <f t="shared" ca="1" si="16"/>
        <v/>
      </c>
      <c r="P125" s="40" t="str">
        <f t="shared" ca="1" si="17"/>
        <v/>
      </c>
      <c r="Q125" s="40" t="str">
        <f t="shared" ca="1" si="18"/>
        <v/>
      </c>
      <c r="R125" s="40" t="str">
        <f t="shared" ca="1" si="19"/>
        <v/>
      </c>
      <c r="AI125" s="40">
        <v>113</v>
      </c>
    </row>
    <row r="126" spans="2:35" ht="20">
      <c r="B126" s="143">
        <v>114</v>
      </c>
      <c r="C126" s="140" t="str">
        <f ca="1">IF(IFERROR(OFFSET(Indicadores!$C$3,MATCH(ReporteIndicadores!$B126&amp;ReporteIndicadores!$C$8,Indicadores!$P$4:$P$47,0),MATCH(ReporteIndicadores!C$12,Indicadores!$C$3:$G$3,0)-1),"")=0,"",IFERROR(OFFSET(Indicadores!$C$3,MATCH(ReporteIndicadores!$B126&amp;ReporteIndicadores!$C$8,Indicadores!$P$4:$P$47,0),MATCH(ReporteIndicadores!C$12,Indicadores!$C$3:$G$3,0)-1),""))</f>
        <v/>
      </c>
      <c r="D126" s="122"/>
      <c r="E126" s="140" t="str">
        <f ca="1">IF(IFERROR(OFFSET(Indicadores!$C$3,MATCH(ReporteIndicadores!$B126&amp;ReporteIndicadores!$C$8,Indicadores!$P$4:$P$47,0),MATCH(ReporteIndicadores!E$12,Indicadores!$C$3:$G$3,0)-1),"")=0,"",IFERROR(OFFSET(Indicadores!$C$3,MATCH(ReporteIndicadores!$B126&amp;ReporteIndicadores!$C$8,Indicadores!$P$4:$P$47,0),MATCH(ReporteIndicadores!E$12,Indicadores!$C$3:$G$3,0)-1),""))</f>
        <v/>
      </c>
      <c r="F126" s="122"/>
      <c r="G126" s="123" t="str">
        <f ca="1">IF(IFERROR(OFFSET(Indicadores!$C$3,MATCH(ReporteIndicadores!$B126&amp;ReporteIndicadores!$C$8,Indicadores!$P$4:$P$47,0),MATCH(ReporteIndicadores!G$12,Indicadores!$C$3:$G$3,0)-1),"")=0,"",IFERROR(OFFSET(Indicadores!$C$3,MATCH(ReporteIndicadores!$B126&amp;ReporteIndicadores!$C$8,Indicadores!$P$4:$P$47,0),MATCH(ReporteIndicadores!G$12,Indicadores!$C$3:$G$3,0)-1),""))</f>
        <v/>
      </c>
      <c r="H126" s="46"/>
      <c r="N126" s="40" t="str">
        <f t="shared" ca="1" si="15"/>
        <v/>
      </c>
      <c r="O126" s="40" t="str">
        <f t="shared" ca="1" si="16"/>
        <v/>
      </c>
      <c r="P126" s="40" t="str">
        <f t="shared" ca="1" si="17"/>
        <v/>
      </c>
      <c r="Q126" s="40" t="str">
        <f t="shared" ca="1" si="18"/>
        <v/>
      </c>
      <c r="R126" s="40" t="str">
        <f t="shared" ca="1" si="19"/>
        <v/>
      </c>
      <c r="AI126" s="40">
        <v>114</v>
      </c>
    </row>
    <row r="127" spans="2:35" ht="20">
      <c r="B127" s="143">
        <v>115</v>
      </c>
      <c r="C127" s="140" t="str">
        <f ca="1">IF(IFERROR(OFFSET(Indicadores!$C$3,MATCH(ReporteIndicadores!$B127&amp;ReporteIndicadores!$C$8,Indicadores!$P$4:$P$47,0),MATCH(ReporteIndicadores!C$12,Indicadores!$C$3:$G$3,0)-1),"")=0,"",IFERROR(OFFSET(Indicadores!$C$3,MATCH(ReporteIndicadores!$B127&amp;ReporteIndicadores!$C$8,Indicadores!$P$4:$P$47,0),MATCH(ReporteIndicadores!C$12,Indicadores!$C$3:$G$3,0)-1),""))</f>
        <v/>
      </c>
      <c r="D127" s="122"/>
      <c r="E127" s="140" t="str">
        <f ca="1">IF(IFERROR(OFFSET(Indicadores!$C$3,MATCH(ReporteIndicadores!$B127&amp;ReporteIndicadores!$C$8,Indicadores!$P$4:$P$47,0),MATCH(ReporteIndicadores!E$12,Indicadores!$C$3:$G$3,0)-1),"")=0,"",IFERROR(OFFSET(Indicadores!$C$3,MATCH(ReporteIndicadores!$B127&amp;ReporteIndicadores!$C$8,Indicadores!$P$4:$P$47,0),MATCH(ReporteIndicadores!E$12,Indicadores!$C$3:$G$3,0)-1),""))</f>
        <v/>
      </c>
      <c r="F127" s="122"/>
      <c r="G127" s="123" t="str">
        <f ca="1">IF(IFERROR(OFFSET(Indicadores!$C$3,MATCH(ReporteIndicadores!$B127&amp;ReporteIndicadores!$C$8,Indicadores!$P$4:$P$47,0),MATCH(ReporteIndicadores!G$12,Indicadores!$C$3:$G$3,0)-1),"")=0,"",IFERROR(OFFSET(Indicadores!$C$3,MATCH(ReporteIndicadores!$B127&amp;ReporteIndicadores!$C$8,Indicadores!$P$4:$P$47,0),MATCH(ReporteIndicadores!G$12,Indicadores!$C$3:$G$3,0)-1),""))</f>
        <v/>
      </c>
      <c r="H127" s="46"/>
      <c r="N127" s="40" t="str">
        <f t="shared" ca="1" si="15"/>
        <v/>
      </c>
      <c r="O127" s="40" t="str">
        <f t="shared" ca="1" si="16"/>
        <v/>
      </c>
      <c r="P127" s="40" t="str">
        <f t="shared" ca="1" si="17"/>
        <v/>
      </c>
      <c r="Q127" s="40" t="str">
        <f t="shared" ca="1" si="18"/>
        <v/>
      </c>
      <c r="R127" s="40" t="str">
        <f t="shared" ca="1" si="19"/>
        <v/>
      </c>
      <c r="AI127" s="40">
        <v>115</v>
      </c>
    </row>
    <row r="128" spans="2:35" ht="20">
      <c r="B128" s="143">
        <v>116</v>
      </c>
      <c r="C128" s="140" t="str">
        <f ca="1">IF(IFERROR(OFFSET(Indicadores!$C$3,MATCH(ReporteIndicadores!$B128&amp;ReporteIndicadores!$C$8,Indicadores!$P$4:$P$47,0),MATCH(ReporteIndicadores!C$12,Indicadores!$C$3:$G$3,0)-1),"")=0,"",IFERROR(OFFSET(Indicadores!$C$3,MATCH(ReporteIndicadores!$B128&amp;ReporteIndicadores!$C$8,Indicadores!$P$4:$P$47,0),MATCH(ReporteIndicadores!C$12,Indicadores!$C$3:$G$3,0)-1),""))</f>
        <v/>
      </c>
      <c r="D128" s="122"/>
      <c r="E128" s="140" t="str">
        <f ca="1">IF(IFERROR(OFFSET(Indicadores!$C$3,MATCH(ReporteIndicadores!$B128&amp;ReporteIndicadores!$C$8,Indicadores!$P$4:$P$47,0),MATCH(ReporteIndicadores!E$12,Indicadores!$C$3:$G$3,0)-1),"")=0,"",IFERROR(OFFSET(Indicadores!$C$3,MATCH(ReporteIndicadores!$B128&amp;ReporteIndicadores!$C$8,Indicadores!$P$4:$P$47,0),MATCH(ReporteIndicadores!E$12,Indicadores!$C$3:$G$3,0)-1),""))</f>
        <v/>
      </c>
      <c r="F128" s="122"/>
      <c r="G128" s="123" t="str">
        <f ca="1">IF(IFERROR(OFFSET(Indicadores!$C$3,MATCH(ReporteIndicadores!$B128&amp;ReporteIndicadores!$C$8,Indicadores!$P$4:$P$47,0),MATCH(ReporteIndicadores!G$12,Indicadores!$C$3:$G$3,0)-1),"")=0,"",IFERROR(OFFSET(Indicadores!$C$3,MATCH(ReporteIndicadores!$B128&amp;ReporteIndicadores!$C$8,Indicadores!$P$4:$P$47,0),MATCH(ReporteIndicadores!G$12,Indicadores!$C$3:$G$3,0)-1),""))</f>
        <v/>
      </c>
      <c r="H128" s="46"/>
      <c r="N128" s="40" t="str">
        <f t="shared" ca="1" si="15"/>
        <v/>
      </c>
      <c r="O128" s="40" t="str">
        <f t="shared" ca="1" si="16"/>
        <v/>
      </c>
      <c r="P128" s="40" t="str">
        <f t="shared" ca="1" si="17"/>
        <v/>
      </c>
      <c r="Q128" s="40" t="str">
        <f t="shared" ca="1" si="18"/>
        <v/>
      </c>
      <c r="R128" s="40" t="str">
        <f t="shared" ca="1" si="19"/>
        <v/>
      </c>
      <c r="AI128" s="40">
        <v>116</v>
      </c>
    </row>
    <row r="129" spans="2:35" ht="20">
      <c r="B129" s="143">
        <v>117</v>
      </c>
      <c r="C129" s="140" t="str">
        <f ca="1">IF(IFERROR(OFFSET(Indicadores!$C$3,MATCH(ReporteIndicadores!$B129&amp;ReporteIndicadores!$C$8,Indicadores!$P$4:$P$47,0),MATCH(ReporteIndicadores!C$12,Indicadores!$C$3:$G$3,0)-1),"")=0,"",IFERROR(OFFSET(Indicadores!$C$3,MATCH(ReporteIndicadores!$B129&amp;ReporteIndicadores!$C$8,Indicadores!$P$4:$P$47,0),MATCH(ReporteIndicadores!C$12,Indicadores!$C$3:$G$3,0)-1),""))</f>
        <v/>
      </c>
      <c r="D129" s="122"/>
      <c r="E129" s="140" t="str">
        <f ca="1">IF(IFERROR(OFFSET(Indicadores!$C$3,MATCH(ReporteIndicadores!$B129&amp;ReporteIndicadores!$C$8,Indicadores!$P$4:$P$47,0),MATCH(ReporteIndicadores!E$12,Indicadores!$C$3:$G$3,0)-1),"")=0,"",IFERROR(OFFSET(Indicadores!$C$3,MATCH(ReporteIndicadores!$B129&amp;ReporteIndicadores!$C$8,Indicadores!$P$4:$P$47,0),MATCH(ReporteIndicadores!E$12,Indicadores!$C$3:$G$3,0)-1),""))</f>
        <v/>
      </c>
      <c r="F129" s="122"/>
      <c r="G129" s="123" t="str">
        <f ca="1">IF(IFERROR(OFFSET(Indicadores!$C$3,MATCH(ReporteIndicadores!$B129&amp;ReporteIndicadores!$C$8,Indicadores!$P$4:$P$47,0),MATCH(ReporteIndicadores!G$12,Indicadores!$C$3:$G$3,0)-1),"")=0,"",IFERROR(OFFSET(Indicadores!$C$3,MATCH(ReporteIndicadores!$B129&amp;ReporteIndicadores!$C$8,Indicadores!$P$4:$P$47,0),MATCH(ReporteIndicadores!G$12,Indicadores!$C$3:$G$3,0)-1),""))</f>
        <v/>
      </c>
      <c r="H129" s="46"/>
      <c r="N129" s="40" t="str">
        <f t="shared" ca="1" si="15"/>
        <v/>
      </c>
      <c r="O129" s="40" t="str">
        <f t="shared" ca="1" si="16"/>
        <v/>
      </c>
      <c r="P129" s="40" t="str">
        <f t="shared" ca="1" si="17"/>
        <v/>
      </c>
      <c r="Q129" s="40" t="str">
        <f t="shared" ca="1" si="18"/>
        <v/>
      </c>
      <c r="R129" s="40" t="str">
        <f t="shared" ca="1" si="19"/>
        <v/>
      </c>
      <c r="AI129" s="40">
        <v>117</v>
      </c>
    </row>
    <row r="130" spans="2:35" ht="20">
      <c r="B130" s="143">
        <v>118</v>
      </c>
      <c r="C130" s="140" t="str">
        <f ca="1">IF(IFERROR(OFFSET(Indicadores!$C$3,MATCH(ReporteIndicadores!$B130&amp;ReporteIndicadores!$C$8,Indicadores!$P$4:$P$47,0),MATCH(ReporteIndicadores!C$12,Indicadores!$C$3:$G$3,0)-1),"")=0,"",IFERROR(OFFSET(Indicadores!$C$3,MATCH(ReporteIndicadores!$B130&amp;ReporteIndicadores!$C$8,Indicadores!$P$4:$P$47,0),MATCH(ReporteIndicadores!C$12,Indicadores!$C$3:$G$3,0)-1),""))</f>
        <v/>
      </c>
      <c r="D130" s="122"/>
      <c r="E130" s="140" t="str">
        <f ca="1">IF(IFERROR(OFFSET(Indicadores!$C$3,MATCH(ReporteIndicadores!$B130&amp;ReporteIndicadores!$C$8,Indicadores!$P$4:$P$47,0),MATCH(ReporteIndicadores!E$12,Indicadores!$C$3:$G$3,0)-1),"")=0,"",IFERROR(OFFSET(Indicadores!$C$3,MATCH(ReporteIndicadores!$B130&amp;ReporteIndicadores!$C$8,Indicadores!$P$4:$P$47,0),MATCH(ReporteIndicadores!E$12,Indicadores!$C$3:$G$3,0)-1),""))</f>
        <v/>
      </c>
      <c r="F130" s="122"/>
      <c r="G130" s="123" t="str">
        <f ca="1">IF(IFERROR(OFFSET(Indicadores!$C$3,MATCH(ReporteIndicadores!$B130&amp;ReporteIndicadores!$C$8,Indicadores!$P$4:$P$47,0),MATCH(ReporteIndicadores!G$12,Indicadores!$C$3:$G$3,0)-1),"")=0,"",IFERROR(OFFSET(Indicadores!$C$3,MATCH(ReporteIndicadores!$B130&amp;ReporteIndicadores!$C$8,Indicadores!$P$4:$P$47,0),MATCH(ReporteIndicadores!G$12,Indicadores!$C$3:$G$3,0)-1),""))</f>
        <v/>
      </c>
      <c r="H130" s="46"/>
      <c r="N130" s="40" t="str">
        <f t="shared" ca="1" si="15"/>
        <v/>
      </c>
      <c r="O130" s="40" t="str">
        <f t="shared" ca="1" si="16"/>
        <v/>
      </c>
      <c r="P130" s="40" t="str">
        <f t="shared" ca="1" si="17"/>
        <v/>
      </c>
      <c r="Q130" s="40" t="str">
        <f t="shared" ca="1" si="18"/>
        <v/>
      </c>
      <c r="R130" s="40" t="str">
        <f t="shared" ca="1" si="19"/>
        <v/>
      </c>
      <c r="AI130" s="40">
        <v>118</v>
      </c>
    </row>
    <row r="131" spans="2:35" ht="20">
      <c r="B131" s="143">
        <v>119</v>
      </c>
      <c r="C131" s="140" t="str">
        <f ca="1">IF(IFERROR(OFFSET(Indicadores!$C$3,MATCH(ReporteIndicadores!$B131&amp;ReporteIndicadores!$C$8,Indicadores!$P$4:$P$47,0),MATCH(ReporteIndicadores!C$12,Indicadores!$C$3:$G$3,0)-1),"")=0,"",IFERROR(OFFSET(Indicadores!$C$3,MATCH(ReporteIndicadores!$B131&amp;ReporteIndicadores!$C$8,Indicadores!$P$4:$P$47,0),MATCH(ReporteIndicadores!C$12,Indicadores!$C$3:$G$3,0)-1),""))</f>
        <v/>
      </c>
      <c r="D131" s="122"/>
      <c r="E131" s="140" t="str">
        <f ca="1">IF(IFERROR(OFFSET(Indicadores!$C$3,MATCH(ReporteIndicadores!$B131&amp;ReporteIndicadores!$C$8,Indicadores!$P$4:$P$47,0),MATCH(ReporteIndicadores!E$12,Indicadores!$C$3:$G$3,0)-1),"")=0,"",IFERROR(OFFSET(Indicadores!$C$3,MATCH(ReporteIndicadores!$B131&amp;ReporteIndicadores!$C$8,Indicadores!$P$4:$P$47,0),MATCH(ReporteIndicadores!E$12,Indicadores!$C$3:$G$3,0)-1),""))</f>
        <v/>
      </c>
      <c r="F131" s="122"/>
      <c r="G131" s="123" t="str">
        <f ca="1">IF(IFERROR(OFFSET(Indicadores!$C$3,MATCH(ReporteIndicadores!$B131&amp;ReporteIndicadores!$C$8,Indicadores!$P$4:$P$47,0),MATCH(ReporteIndicadores!G$12,Indicadores!$C$3:$G$3,0)-1),"")=0,"",IFERROR(OFFSET(Indicadores!$C$3,MATCH(ReporteIndicadores!$B131&amp;ReporteIndicadores!$C$8,Indicadores!$P$4:$P$47,0),MATCH(ReporteIndicadores!G$12,Indicadores!$C$3:$G$3,0)-1),""))</f>
        <v/>
      </c>
      <c r="H131" s="46"/>
      <c r="N131" s="40" t="str">
        <f t="shared" ca="1" si="15"/>
        <v/>
      </c>
      <c r="O131" s="40" t="str">
        <f t="shared" ca="1" si="16"/>
        <v/>
      </c>
      <c r="P131" s="40" t="str">
        <f t="shared" ca="1" si="17"/>
        <v/>
      </c>
      <c r="Q131" s="40" t="str">
        <f t="shared" ca="1" si="18"/>
        <v/>
      </c>
      <c r="R131" s="40" t="str">
        <f t="shared" ca="1" si="19"/>
        <v/>
      </c>
      <c r="AI131" s="40">
        <v>119</v>
      </c>
    </row>
    <row r="132" spans="2:35" ht="20">
      <c r="B132" s="143">
        <v>120</v>
      </c>
      <c r="C132" s="140" t="str">
        <f ca="1">IF(IFERROR(OFFSET(Indicadores!$C$3,MATCH(ReporteIndicadores!$B132&amp;ReporteIndicadores!$C$8,Indicadores!$P$4:$P$47,0),MATCH(ReporteIndicadores!C$12,Indicadores!$C$3:$G$3,0)-1),"")=0,"",IFERROR(OFFSET(Indicadores!$C$3,MATCH(ReporteIndicadores!$B132&amp;ReporteIndicadores!$C$8,Indicadores!$P$4:$P$47,0),MATCH(ReporteIndicadores!C$12,Indicadores!$C$3:$G$3,0)-1),""))</f>
        <v/>
      </c>
      <c r="D132" s="122"/>
      <c r="E132" s="140" t="str">
        <f ca="1">IF(IFERROR(OFFSET(Indicadores!$C$3,MATCH(ReporteIndicadores!$B132&amp;ReporteIndicadores!$C$8,Indicadores!$P$4:$P$47,0),MATCH(ReporteIndicadores!E$12,Indicadores!$C$3:$G$3,0)-1),"")=0,"",IFERROR(OFFSET(Indicadores!$C$3,MATCH(ReporteIndicadores!$B132&amp;ReporteIndicadores!$C$8,Indicadores!$P$4:$P$47,0),MATCH(ReporteIndicadores!E$12,Indicadores!$C$3:$G$3,0)-1),""))</f>
        <v/>
      </c>
      <c r="F132" s="122"/>
      <c r="G132" s="123" t="str">
        <f ca="1">IF(IFERROR(OFFSET(Indicadores!$C$3,MATCH(ReporteIndicadores!$B132&amp;ReporteIndicadores!$C$8,Indicadores!$P$4:$P$47,0),MATCH(ReporteIndicadores!G$12,Indicadores!$C$3:$G$3,0)-1),"")=0,"",IFERROR(OFFSET(Indicadores!$C$3,MATCH(ReporteIndicadores!$B132&amp;ReporteIndicadores!$C$8,Indicadores!$P$4:$P$47,0),MATCH(ReporteIndicadores!G$12,Indicadores!$C$3:$G$3,0)-1),""))</f>
        <v/>
      </c>
      <c r="H132" s="46"/>
      <c r="N132" s="40" t="str">
        <f t="shared" ca="1" si="15"/>
        <v/>
      </c>
      <c r="O132" s="40" t="str">
        <f t="shared" ca="1" si="16"/>
        <v/>
      </c>
      <c r="P132" s="40" t="str">
        <f t="shared" ca="1" si="17"/>
        <v/>
      </c>
      <c r="Q132" s="40" t="str">
        <f t="shared" ca="1" si="18"/>
        <v/>
      </c>
      <c r="R132" s="40" t="str">
        <f t="shared" ca="1" si="19"/>
        <v/>
      </c>
      <c r="AI132" s="40">
        <v>120</v>
      </c>
    </row>
    <row r="133" spans="2:35" ht="20">
      <c r="B133" s="143">
        <v>121</v>
      </c>
      <c r="C133" s="140" t="str">
        <f ca="1">IF(IFERROR(OFFSET(Indicadores!$C$3,MATCH(ReporteIndicadores!$B133&amp;ReporteIndicadores!$C$8,Indicadores!$P$4:$P$47,0),MATCH(ReporteIndicadores!C$12,Indicadores!$C$3:$G$3,0)-1),"")=0,"",IFERROR(OFFSET(Indicadores!$C$3,MATCH(ReporteIndicadores!$B133&amp;ReporteIndicadores!$C$8,Indicadores!$P$4:$P$47,0),MATCH(ReporteIndicadores!C$12,Indicadores!$C$3:$G$3,0)-1),""))</f>
        <v/>
      </c>
      <c r="D133" s="122"/>
      <c r="E133" s="140" t="str">
        <f ca="1">IF(IFERROR(OFFSET(Indicadores!$C$3,MATCH(ReporteIndicadores!$B133&amp;ReporteIndicadores!$C$8,Indicadores!$P$4:$P$47,0),MATCH(ReporteIndicadores!E$12,Indicadores!$C$3:$G$3,0)-1),"")=0,"",IFERROR(OFFSET(Indicadores!$C$3,MATCH(ReporteIndicadores!$B133&amp;ReporteIndicadores!$C$8,Indicadores!$P$4:$P$47,0),MATCH(ReporteIndicadores!E$12,Indicadores!$C$3:$G$3,0)-1),""))</f>
        <v/>
      </c>
      <c r="F133" s="122"/>
      <c r="G133" s="123" t="str">
        <f ca="1">IF(IFERROR(OFFSET(Indicadores!$C$3,MATCH(ReporteIndicadores!$B133&amp;ReporteIndicadores!$C$8,Indicadores!$P$4:$P$47,0),MATCH(ReporteIndicadores!G$12,Indicadores!$C$3:$G$3,0)-1),"")=0,"",IFERROR(OFFSET(Indicadores!$C$3,MATCH(ReporteIndicadores!$B133&amp;ReporteIndicadores!$C$8,Indicadores!$P$4:$P$47,0),MATCH(ReporteIndicadores!G$12,Indicadores!$C$3:$G$3,0)-1),""))</f>
        <v/>
      </c>
      <c r="H133" s="46"/>
      <c r="N133" s="40" t="str">
        <f t="shared" ca="1" si="15"/>
        <v/>
      </c>
      <c r="O133" s="40" t="str">
        <f t="shared" ca="1" si="16"/>
        <v/>
      </c>
      <c r="P133" s="40" t="str">
        <f t="shared" ca="1" si="17"/>
        <v/>
      </c>
      <c r="Q133" s="40" t="str">
        <f t="shared" ca="1" si="18"/>
        <v/>
      </c>
      <c r="R133" s="40" t="str">
        <f t="shared" ca="1" si="19"/>
        <v/>
      </c>
      <c r="AI133" s="40">
        <v>121</v>
      </c>
    </row>
    <row r="134" spans="2:35" ht="20">
      <c r="B134" s="143">
        <v>122</v>
      </c>
      <c r="C134" s="140" t="str">
        <f ca="1">IF(IFERROR(OFFSET(Indicadores!$C$3,MATCH(ReporteIndicadores!$B134&amp;ReporteIndicadores!$C$8,Indicadores!$P$4:$P$47,0),MATCH(ReporteIndicadores!C$12,Indicadores!$C$3:$G$3,0)-1),"")=0,"",IFERROR(OFFSET(Indicadores!$C$3,MATCH(ReporteIndicadores!$B134&amp;ReporteIndicadores!$C$8,Indicadores!$P$4:$P$47,0),MATCH(ReporteIndicadores!C$12,Indicadores!$C$3:$G$3,0)-1),""))</f>
        <v/>
      </c>
      <c r="D134" s="122"/>
      <c r="E134" s="140" t="str">
        <f ca="1">IF(IFERROR(OFFSET(Indicadores!$C$3,MATCH(ReporteIndicadores!$B134&amp;ReporteIndicadores!$C$8,Indicadores!$P$4:$P$47,0),MATCH(ReporteIndicadores!E$12,Indicadores!$C$3:$G$3,0)-1),"")=0,"",IFERROR(OFFSET(Indicadores!$C$3,MATCH(ReporteIndicadores!$B134&amp;ReporteIndicadores!$C$8,Indicadores!$P$4:$P$47,0),MATCH(ReporteIndicadores!E$12,Indicadores!$C$3:$G$3,0)-1),""))</f>
        <v/>
      </c>
      <c r="F134" s="122"/>
      <c r="G134" s="123" t="str">
        <f ca="1">IF(IFERROR(OFFSET(Indicadores!$C$3,MATCH(ReporteIndicadores!$B134&amp;ReporteIndicadores!$C$8,Indicadores!$P$4:$P$47,0),MATCH(ReporteIndicadores!G$12,Indicadores!$C$3:$G$3,0)-1),"")=0,"",IFERROR(OFFSET(Indicadores!$C$3,MATCH(ReporteIndicadores!$B134&amp;ReporteIndicadores!$C$8,Indicadores!$P$4:$P$47,0),MATCH(ReporteIndicadores!G$12,Indicadores!$C$3:$G$3,0)-1),""))</f>
        <v/>
      </c>
      <c r="H134" s="46"/>
      <c r="N134" s="40" t="str">
        <f t="shared" ca="1" si="15"/>
        <v/>
      </c>
      <c r="O134" s="40" t="str">
        <f t="shared" ca="1" si="16"/>
        <v/>
      </c>
      <c r="P134" s="40" t="str">
        <f t="shared" ca="1" si="17"/>
        <v/>
      </c>
      <c r="Q134" s="40" t="str">
        <f t="shared" ca="1" si="18"/>
        <v/>
      </c>
      <c r="R134" s="40" t="str">
        <f t="shared" ca="1" si="19"/>
        <v/>
      </c>
      <c r="AI134" s="40">
        <v>122</v>
      </c>
    </row>
    <row r="135" spans="2:35" ht="20">
      <c r="B135" s="143">
        <v>123</v>
      </c>
      <c r="C135" s="140" t="str">
        <f ca="1">IF(IFERROR(OFFSET(Indicadores!$C$3,MATCH(ReporteIndicadores!$B135&amp;ReporteIndicadores!$C$8,Indicadores!$P$4:$P$47,0),MATCH(ReporteIndicadores!C$12,Indicadores!$C$3:$G$3,0)-1),"")=0,"",IFERROR(OFFSET(Indicadores!$C$3,MATCH(ReporteIndicadores!$B135&amp;ReporteIndicadores!$C$8,Indicadores!$P$4:$P$47,0),MATCH(ReporteIndicadores!C$12,Indicadores!$C$3:$G$3,0)-1),""))</f>
        <v/>
      </c>
      <c r="D135" s="122"/>
      <c r="E135" s="140" t="str">
        <f ca="1">IF(IFERROR(OFFSET(Indicadores!$C$3,MATCH(ReporteIndicadores!$B135&amp;ReporteIndicadores!$C$8,Indicadores!$P$4:$P$47,0),MATCH(ReporteIndicadores!E$12,Indicadores!$C$3:$G$3,0)-1),"")=0,"",IFERROR(OFFSET(Indicadores!$C$3,MATCH(ReporteIndicadores!$B135&amp;ReporteIndicadores!$C$8,Indicadores!$P$4:$P$47,0),MATCH(ReporteIndicadores!E$12,Indicadores!$C$3:$G$3,0)-1),""))</f>
        <v/>
      </c>
      <c r="F135" s="122"/>
      <c r="G135" s="123" t="str">
        <f ca="1">IF(IFERROR(OFFSET(Indicadores!$C$3,MATCH(ReporteIndicadores!$B135&amp;ReporteIndicadores!$C$8,Indicadores!$P$4:$P$47,0),MATCH(ReporteIndicadores!G$12,Indicadores!$C$3:$G$3,0)-1),"")=0,"",IFERROR(OFFSET(Indicadores!$C$3,MATCH(ReporteIndicadores!$B135&amp;ReporteIndicadores!$C$8,Indicadores!$P$4:$P$47,0),MATCH(ReporteIndicadores!G$12,Indicadores!$C$3:$G$3,0)-1),""))</f>
        <v/>
      </c>
      <c r="H135" s="46"/>
      <c r="N135" s="40" t="str">
        <f t="shared" ca="1" si="15"/>
        <v/>
      </c>
      <c r="O135" s="40" t="str">
        <f t="shared" ca="1" si="16"/>
        <v/>
      </c>
      <c r="P135" s="40" t="str">
        <f t="shared" ca="1" si="17"/>
        <v/>
      </c>
      <c r="Q135" s="40" t="str">
        <f t="shared" ca="1" si="18"/>
        <v/>
      </c>
      <c r="R135" s="40" t="str">
        <f t="shared" ca="1" si="19"/>
        <v/>
      </c>
      <c r="AI135" s="40">
        <v>123</v>
      </c>
    </row>
    <row r="136" spans="2:35" ht="20">
      <c r="B136" s="143">
        <v>124</v>
      </c>
      <c r="C136" s="140" t="str">
        <f ca="1">IF(IFERROR(OFFSET(Indicadores!$C$3,MATCH(ReporteIndicadores!$B136&amp;ReporteIndicadores!$C$8,Indicadores!$P$4:$P$47,0),MATCH(ReporteIndicadores!C$12,Indicadores!$C$3:$G$3,0)-1),"")=0,"",IFERROR(OFFSET(Indicadores!$C$3,MATCH(ReporteIndicadores!$B136&amp;ReporteIndicadores!$C$8,Indicadores!$P$4:$P$47,0),MATCH(ReporteIndicadores!C$12,Indicadores!$C$3:$G$3,0)-1),""))</f>
        <v/>
      </c>
      <c r="D136" s="122"/>
      <c r="E136" s="140" t="str">
        <f ca="1">IF(IFERROR(OFFSET(Indicadores!$C$3,MATCH(ReporteIndicadores!$B136&amp;ReporteIndicadores!$C$8,Indicadores!$P$4:$P$47,0),MATCH(ReporteIndicadores!E$12,Indicadores!$C$3:$G$3,0)-1),"")=0,"",IFERROR(OFFSET(Indicadores!$C$3,MATCH(ReporteIndicadores!$B136&amp;ReporteIndicadores!$C$8,Indicadores!$P$4:$P$47,0),MATCH(ReporteIndicadores!E$12,Indicadores!$C$3:$G$3,0)-1),""))</f>
        <v/>
      </c>
      <c r="F136" s="122"/>
      <c r="G136" s="123" t="str">
        <f ca="1">IF(IFERROR(OFFSET(Indicadores!$C$3,MATCH(ReporteIndicadores!$B136&amp;ReporteIndicadores!$C$8,Indicadores!$P$4:$P$47,0),MATCH(ReporteIndicadores!G$12,Indicadores!$C$3:$G$3,0)-1),"")=0,"",IFERROR(OFFSET(Indicadores!$C$3,MATCH(ReporteIndicadores!$B136&amp;ReporteIndicadores!$C$8,Indicadores!$P$4:$P$47,0),MATCH(ReporteIndicadores!G$12,Indicadores!$C$3:$G$3,0)-1),""))</f>
        <v/>
      </c>
      <c r="H136" s="46"/>
      <c r="N136" s="40" t="str">
        <f t="shared" ca="1" si="15"/>
        <v/>
      </c>
      <c r="O136" s="40" t="str">
        <f t="shared" ca="1" si="16"/>
        <v/>
      </c>
      <c r="P136" s="40" t="str">
        <f t="shared" ca="1" si="17"/>
        <v/>
      </c>
      <c r="Q136" s="40" t="str">
        <f t="shared" ca="1" si="18"/>
        <v/>
      </c>
      <c r="R136" s="40" t="str">
        <f t="shared" ca="1" si="19"/>
        <v/>
      </c>
      <c r="AI136" s="40">
        <v>124</v>
      </c>
    </row>
    <row r="137" spans="2:35" ht="20">
      <c r="B137" s="143">
        <v>125</v>
      </c>
      <c r="C137" s="140" t="str">
        <f ca="1">IF(IFERROR(OFFSET(Indicadores!$C$3,MATCH(ReporteIndicadores!$B137&amp;ReporteIndicadores!$C$8,Indicadores!$P$4:$P$47,0),MATCH(ReporteIndicadores!C$12,Indicadores!$C$3:$G$3,0)-1),"")=0,"",IFERROR(OFFSET(Indicadores!$C$3,MATCH(ReporteIndicadores!$B137&amp;ReporteIndicadores!$C$8,Indicadores!$P$4:$P$47,0),MATCH(ReporteIndicadores!C$12,Indicadores!$C$3:$G$3,0)-1),""))</f>
        <v/>
      </c>
      <c r="D137" s="122"/>
      <c r="E137" s="140" t="str">
        <f ca="1">IF(IFERROR(OFFSET(Indicadores!$C$3,MATCH(ReporteIndicadores!$B137&amp;ReporteIndicadores!$C$8,Indicadores!$P$4:$P$47,0),MATCH(ReporteIndicadores!E$12,Indicadores!$C$3:$G$3,0)-1),"")=0,"",IFERROR(OFFSET(Indicadores!$C$3,MATCH(ReporteIndicadores!$B137&amp;ReporteIndicadores!$C$8,Indicadores!$P$4:$P$47,0),MATCH(ReporteIndicadores!E$12,Indicadores!$C$3:$G$3,0)-1),""))</f>
        <v/>
      </c>
      <c r="F137" s="122"/>
      <c r="G137" s="123" t="str">
        <f ca="1">IF(IFERROR(OFFSET(Indicadores!$C$3,MATCH(ReporteIndicadores!$B137&amp;ReporteIndicadores!$C$8,Indicadores!$P$4:$P$47,0),MATCH(ReporteIndicadores!G$12,Indicadores!$C$3:$G$3,0)-1),"")=0,"",IFERROR(OFFSET(Indicadores!$C$3,MATCH(ReporteIndicadores!$B137&amp;ReporteIndicadores!$C$8,Indicadores!$P$4:$P$47,0),MATCH(ReporteIndicadores!G$12,Indicadores!$C$3:$G$3,0)-1),""))</f>
        <v/>
      </c>
      <c r="H137" s="46"/>
      <c r="N137" s="40" t="str">
        <f t="shared" ca="1" si="15"/>
        <v/>
      </c>
      <c r="O137" s="40" t="str">
        <f t="shared" ca="1" si="16"/>
        <v/>
      </c>
      <c r="P137" s="40" t="str">
        <f t="shared" ca="1" si="17"/>
        <v/>
      </c>
      <c r="Q137" s="40" t="str">
        <f t="shared" ca="1" si="18"/>
        <v/>
      </c>
      <c r="R137" s="40" t="str">
        <f t="shared" ca="1" si="19"/>
        <v/>
      </c>
      <c r="AI137" s="40">
        <v>125</v>
      </c>
    </row>
    <row r="138" spans="2:35" ht="20">
      <c r="B138" s="143">
        <v>126</v>
      </c>
      <c r="C138" s="140" t="str">
        <f ca="1">IF(IFERROR(OFFSET(Indicadores!$C$3,MATCH(ReporteIndicadores!$B138&amp;ReporteIndicadores!$C$8,Indicadores!$P$4:$P$47,0),MATCH(ReporteIndicadores!C$12,Indicadores!$C$3:$G$3,0)-1),"")=0,"",IFERROR(OFFSET(Indicadores!$C$3,MATCH(ReporteIndicadores!$B138&amp;ReporteIndicadores!$C$8,Indicadores!$P$4:$P$47,0),MATCH(ReporteIndicadores!C$12,Indicadores!$C$3:$G$3,0)-1),""))</f>
        <v/>
      </c>
      <c r="D138" s="122"/>
      <c r="E138" s="140" t="str">
        <f ca="1">IF(IFERROR(OFFSET(Indicadores!$C$3,MATCH(ReporteIndicadores!$B138&amp;ReporteIndicadores!$C$8,Indicadores!$P$4:$P$47,0),MATCH(ReporteIndicadores!E$12,Indicadores!$C$3:$G$3,0)-1),"")=0,"",IFERROR(OFFSET(Indicadores!$C$3,MATCH(ReporteIndicadores!$B138&amp;ReporteIndicadores!$C$8,Indicadores!$P$4:$P$47,0),MATCH(ReporteIndicadores!E$12,Indicadores!$C$3:$G$3,0)-1),""))</f>
        <v/>
      </c>
      <c r="F138" s="122"/>
      <c r="G138" s="123" t="str">
        <f ca="1">IF(IFERROR(OFFSET(Indicadores!$C$3,MATCH(ReporteIndicadores!$B138&amp;ReporteIndicadores!$C$8,Indicadores!$P$4:$P$47,0),MATCH(ReporteIndicadores!G$12,Indicadores!$C$3:$G$3,0)-1),"")=0,"",IFERROR(OFFSET(Indicadores!$C$3,MATCH(ReporteIndicadores!$B138&amp;ReporteIndicadores!$C$8,Indicadores!$P$4:$P$47,0),MATCH(ReporteIndicadores!G$12,Indicadores!$C$3:$G$3,0)-1),""))</f>
        <v/>
      </c>
      <c r="H138" s="46"/>
      <c r="N138" s="40" t="str">
        <f t="shared" ca="1" si="15"/>
        <v/>
      </c>
      <c r="O138" s="40" t="str">
        <f t="shared" ca="1" si="16"/>
        <v/>
      </c>
      <c r="P138" s="40" t="str">
        <f t="shared" ca="1" si="17"/>
        <v/>
      </c>
      <c r="Q138" s="40" t="str">
        <f t="shared" ca="1" si="18"/>
        <v/>
      </c>
      <c r="R138" s="40" t="str">
        <f t="shared" ca="1" si="19"/>
        <v/>
      </c>
      <c r="AI138" s="40">
        <v>126</v>
      </c>
    </row>
    <row r="139" spans="2:35" ht="20">
      <c r="B139" s="143">
        <v>127</v>
      </c>
      <c r="C139" s="140" t="str">
        <f ca="1">IF(IFERROR(OFFSET(Indicadores!$C$3,MATCH(ReporteIndicadores!$B139&amp;ReporteIndicadores!$C$8,Indicadores!$P$4:$P$47,0),MATCH(ReporteIndicadores!C$12,Indicadores!$C$3:$G$3,0)-1),"")=0,"",IFERROR(OFFSET(Indicadores!$C$3,MATCH(ReporteIndicadores!$B139&amp;ReporteIndicadores!$C$8,Indicadores!$P$4:$P$47,0),MATCH(ReporteIndicadores!C$12,Indicadores!$C$3:$G$3,0)-1),""))</f>
        <v/>
      </c>
      <c r="D139" s="122"/>
      <c r="E139" s="140" t="str">
        <f ca="1">IF(IFERROR(OFFSET(Indicadores!$C$3,MATCH(ReporteIndicadores!$B139&amp;ReporteIndicadores!$C$8,Indicadores!$P$4:$P$47,0),MATCH(ReporteIndicadores!E$12,Indicadores!$C$3:$G$3,0)-1),"")=0,"",IFERROR(OFFSET(Indicadores!$C$3,MATCH(ReporteIndicadores!$B139&amp;ReporteIndicadores!$C$8,Indicadores!$P$4:$P$47,0),MATCH(ReporteIndicadores!E$12,Indicadores!$C$3:$G$3,0)-1),""))</f>
        <v/>
      </c>
      <c r="F139" s="122"/>
      <c r="G139" s="123" t="str">
        <f ca="1">IF(IFERROR(OFFSET(Indicadores!$C$3,MATCH(ReporteIndicadores!$B139&amp;ReporteIndicadores!$C$8,Indicadores!$P$4:$P$47,0),MATCH(ReporteIndicadores!G$12,Indicadores!$C$3:$G$3,0)-1),"")=0,"",IFERROR(OFFSET(Indicadores!$C$3,MATCH(ReporteIndicadores!$B139&amp;ReporteIndicadores!$C$8,Indicadores!$P$4:$P$47,0),MATCH(ReporteIndicadores!G$12,Indicadores!$C$3:$G$3,0)-1),""))</f>
        <v/>
      </c>
      <c r="H139" s="46"/>
      <c r="N139" s="40" t="str">
        <f t="shared" ca="1" si="15"/>
        <v/>
      </c>
      <c r="O139" s="40" t="str">
        <f t="shared" ca="1" si="16"/>
        <v/>
      </c>
      <c r="P139" s="40" t="str">
        <f t="shared" ca="1" si="17"/>
        <v/>
      </c>
      <c r="Q139" s="40" t="str">
        <f t="shared" ca="1" si="18"/>
        <v/>
      </c>
      <c r="R139" s="40" t="str">
        <f t="shared" ca="1" si="19"/>
        <v/>
      </c>
      <c r="AI139" s="40">
        <v>127</v>
      </c>
    </row>
    <row r="140" spans="2:35" ht="20">
      <c r="B140" s="143">
        <v>128</v>
      </c>
      <c r="C140" s="140" t="str">
        <f ca="1">IF(IFERROR(OFFSET(Indicadores!$C$3,MATCH(ReporteIndicadores!$B140&amp;ReporteIndicadores!$C$8,Indicadores!$P$4:$P$47,0),MATCH(ReporteIndicadores!C$12,Indicadores!$C$3:$G$3,0)-1),"")=0,"",IFERROR(OFFSET(Indicadores!$C$3,MATCH(ReporteIndicadores!$B140&amp;ReporteIndicadores!$C$8,Indicadores!$P$4:$P$47,0),MATCH(ReporteIndicadores!C$12,Indicadores!$C$3:$G$3,0)-1),""))</f>
        <v/>
      </c>
      <c r="D140" s="122"/>
      <c r="E140" s="140" t="str">
        <f ca="1">IF(IFERROR(OFFSET(Indicadores!$C$3,MATCH(ReporteIndicadores!$B140&amp;ReporteIndicadores!$C$8,Indicadores!$P$4:$P$47,0),MATCH(ReporteIndicadores!E$12,Indicadores!$C$3:$G$3,0)-1),"")=0,"",IFERROR(OFFSET(Indicadores!$C$3,MATCH(ReporteIndicadores!$B140&amp;ReporteIndicadores!$C$8,Indicadores!$P$4:$P$47,0),MATCH(ReporteIndicadores!E$12,Indicadores!$C$3:$G$3,0)-1),""))</f>
        <v/>
      </c>
      <c r="F140" s="122"/>
      <c r="G140" s="123" t="str">
        <f ca="1">IF(IFERROR(OFFSET(Indicadores!$C$3,MATCH(ReporteIndicadores!$B140&amp;ReporteIndicadores!$C$8,Indicadores!$P$4:$P$47,0),MATCH(ReporteIndicadores!G$12,Indicadores!$C$3:$G$3,0)-1),"")=0,"",IFERROR(OFFSET(Indicadores!$C$3,MATCH(ReporteIndicadores!$B140&amp;ReporteIndicadores!$C$8,Indicadores!$P$4:$P$47,0),MATCH(ReporteIndicadores!G$12,Indicadores!$C$3:$G$3,0)-1),""))</f>
        <v/>
      </c>
      <c r="H140" s="46"/>
      <c r="N140" s="40" t="str">
        <f t="shared" ca="1" si="15"/>
        <v/>
      </c>
      <c r="O140" s="40" t="str">
        <f t="shared" ca="1" si="16"/>
        <v/>
      </c>
      <c r="P140" s="40" t="str">
        <f t="shared" ca="1" si="17"/>
        <v/>
      </c>
      <c r="Q140" s="40" t="str">
        <f t="shared" ca="1" si="18"/>
        <v/>
      </c>
      <c r="R140" s="40" t="str">
        <f t="shared" ca="1" si="19"/>
        <v/>
      </c>
      <c r="AI140" s="40">
        <v>128</v>
      </c>
    </row>
    <row r="141" spans="2:35" ht="20">
      <c r="B141" s="143">
        <v>129</v>
      </c>
      <c r="C141" s="140" t="str">
        <f ca="1">IF(IFERROR(OFFSET(Indicadores!$C$3,MATCH(ReporteIndicadores!$B141&amp;ReporteIndicadores!$C$8,Indicadores!$P$4:$P$47,0),MATCH(ReporteIndicadores!C$12,Indicadores!$C$3:$G$3,0)-1),"")=0,"",IFERROR(OFFSET(Indicadores!$C$3,MATCH(ReporteIndicadores!$B141&amp;ReporteIndicadores!$C$8,Indicadores!$P$4:$P$47,0),MATCH(ReporteIndicadores!C$12,Indicadores!$C$3:$G$3,0)-1),""))</f>
        <v/>
      </c>
      <c r="D141" s="122"/>
      <c r="E141" s="140" t="str">
        <f ca="1">IF(IFERROR(OFFSET(Indicadores!$C$3,MATCH(ReporteIndicadores!$B141&amp;ReporteIndicadores!$C$8,Indicadores!$P$4:$P$47,0),MATCH(ReporteIndicadores!E$12,Indicadores!$C$3:$G$3,0)-1),"")=0,"",IFERROR(OFFSET(Indicadores!$C$3,MATCH(ReporteIndicadores!$B141&amp;ReporteIndicadores!$C$8,Indicadores!$P$4:$P$47,0),MATCH(ReporteIndicadores!E$12,Indicadores!$C$3:$G$3,0)-1),""))</f>
        <v/>
      </c>
      <c r="F141" s="122"/>
      <c r="G141" s="123" t="str">
        <f ca="1">IF(IFERROR(OFFSET(Indicadores!$C$3,MATCH(ReporteIndicadores!$B141&amp;ReporteIndicadores!$C$8,Indicadores!$P$4:$P$47,0),MATCH(ReporteIndicadores!G$12,Indicadores!$C$3:$G$3,0)-1),"")=0,"",IFERROR(OFFSET(Indicadores!$C$3,MATCH(ReporteIndicadores!$B141&amp;ReporteIndicadores!$C$8,Indicadores!$P$4:$P$47,0),MATCH(ReporteIndicadores!G$12,Indicadores!$C$3:$G$3,0)-1),""))</f>
        <v/>
      </c>
      <c r="H141" s="46"/>
      <c r="N141" s="40" t="str">
        <f t="shared" ref="N141:N172" ca="1" si="20">+IF($G141=100,$G141,"")</f>
        <v/>
      </c>
      <c r="O141" s="40" t="str">
        <f t="shared" ref="O141:O172" ca="1" si="21">+IF(AND($G141&lt;$N$10,$G141&gt;=$O$10),$G141,"")</f>
        <v/>
      </c>
      <c r="P141" s="40" t="str">
        <f t="shared" ref="P141:P172" ca="1" si="22">+IF(AND($G141&lt;$O$10,$G141&gt;=$P$10),$G141,"")</f>
        <v/>
      </c>
      <c r="Q141" s="40" t="str">
        <f t="shared" ref="Q141:Q172" ca="1" si="23">+IF(AND($G141&lt;$P$10,$G141&gt;=$Q$10),$G141,"")</f>
        <v/>
      </c>
      <c r="R141" s="40" t="str">
        <f t="shared" ref="R141:R172" ca="1" si="24">+IF($G141&lt;$Q$10,$G141,"")</f>
        <v/>
      </c>
      <c r="AI141" s="40">
        <v>129</v>
      </c>
    </row>
    <row r="142" spans="2:35" ht="20">
      <c r="B142" s="143">
        <v>130</v>
      </c>
      <c r="C142" s="140" t="str">
        <f ca="1">IF(IFERROR(OFFSET(Indicadores!$C$3,MATCH(ReporteIndicadores!$B142&amp;ReporteIndicadores!$C$8,Indicadores!$P$4:$P$47,0),MATCH(ReporteIndicadores!C$12,Indicadores!$C$3:$G$3,0)-1),"")=0,"",IFERROR(OFFSET(Indicadores!$C$3,MATCH(ReporteIndicadores!$B142&amp;ReporteIndicadores!$C$8,Indicadores!$P$4:$P$47,0),MATCH(ReporteIndicadores!C$12,Indicadores!$C$3:$G$3,0)-1),""))</f>
        <v/>
      </c>
      <c r="D142" s="122"/>
      <c r="E142" s="140" t="str">
        <f ca="1">IF(IFERROR(OFFSET(Indicadores!$C$3,MATCH(ReporteIndicadores!$B142&amp;ReporteIndicadores!$C$8,Indicadores!$P$4:$P$47,0),MATCH(ReporteIndicadores!E$12,Indicadores!$C$3:$G$3,0)-1),"")=0,"",IFERROR(OFFSET(Indicadores!$C$3,MATCH(ReporteIndicadores!$B142&amp;ReporteIndicadores!$C$8,Indicadores!$P$4:$P$47,0),MATCH(ReporteIndicadores!E$12,Indicadores!$C$3:$G$3,0)-1),""))</f>
        <v/>
      </c>
      <c r="F142" s="122"/>
      <c r="G142" s="123" t="str">
        <f ca="1">IF(IFERROR(OFFSET(Indicadores!$C$3,MATCH(ReporteIndicadores!$B142&amp;ReporteIndicadores!$C$8,Indicadores!$P$4:$P$47,0),MATCH(ReporteIndicadores!G$12,Indicadores!$C$3:$G$3,0)-1),"")=0,"",IFERROR(OFFSET(Indicadores!$C$3,MATCH(ReporteIndicadores!$B142&amp;ReporteIndicadores!$C$8,Indicadores!$P$4:$P$47,0),MATCH(ReporteIndicadores!G$12,Indicadores!$C$3:$G$3,0)-1),""))</f>
        <v/>
      </c>
      <c r="H142" s="46"/>
      <c r="N142" s="40" t="str">
        <f t="shared" ca="1" si="20"/>
        <v/>
      </c>
      <c r="O142" s="40" t="str">
        <f t="shared" ca="1" si="21"/>
        <v/>
      </c>
      <c r="P142" s="40" t="str">
        <f t="shared" ca="1" si="22"/>
        <v/>
      </c>
      <c r="Q142" s="40" t="str">
        <f t="shared" ca="1" si="23"/>
        <v/>
      </c>
      <c r="R142" s="40" t="str">
        <f t="shared" ca="1" si="24"/>
        <v/>
      </c>
      <c r="AI142" s="40">
        <v>130</v>
      </c>
    </row>
    <row r="143" spans="2:35" ht="20">
      <c r="B143" s="143">
        <v>131</v>
      </c>
      <c r="C143" s="140" t="str">
        <f ca="1">IF(IFERROR(OFFSET(Indicadores!$C$3,MATCH(ReporteIndicadores!$B143&amp;ReporteIndicadores!$C$8,Indicadores!$P$4:$P$47,0),MATCH(ReporteIndicadores!C$12,Indicadores!$C$3:$G$3,0)-1),"")=0,"",IFERROR(OFFSET(Indicadores!$C$3,MATCH(ReporteIndicadores!$B143&amp;ReporteIndicadores!$C$8,Indicadores!$P$4:$P$47,0),MATCH(ReporteIndicadores!C$12,Indicadores!$C$3:$G$3,0)-1),""))</f>
        <v/>
      </c>
      <c r="D143" s="122"/>
      <c r="E143" s="140" t="str">
        <f ca="1">IF(IFERROR(OFFSET(Indicadores!$C$3,MATCH(ReporteIndicadores!$B143&amp;ReporteIndicadores!$C$8,Indicadores!$P$4:$P$47,0),MATCH(ReporteIndicadores!E$12,Indicadores!$C$3:$G$3,0)-1),"")=0,"",IFERROR(OFFSET(Indicadores!$C$3,MATCH(ReporteIndicadores!$B143&amp;ReporteIndicadores!$C$8,Indicadores!$P$4:$P$47,0),MATCH(ReporteIndicadores!E$12,Indicadores!$C$3:$G$3,0)-1),""))</f>
        <v/>
      </c>
      <c r="F143" s="122"/>
      <c r="G143" s="123" t="str">
        <f ca="1">IF(IFERROR(OFFSET(Indicadores!$C$3,MATCH(ReporteIndicadores!$B143&amp;ReporteIndicadores!$C$8,Indicadores!$P$4:$P$47,0),MATCH(ReporteIndicadores!G$12,Indicadores!$C$3:$G$3,0)-1),"")=0,"",IFERROR(OFFSET(Indicadores!$C$3,MATCH(ReporteIndicadores!$B143&amp;ReporteIndicadores!$C$8,Indicadores!$P$4:$P$47,0),MATCH(ReporteIndicadores!G$12,Indicadores!$C$3:$G$3,0)-1),""))</f>
        <v/>
      </c>
      <c r="H143" s="46"/>
      <c r="N143" s="40" t="str">
        <f t="shared" ca="1" si="20"/>
        <v/>
      </c>
      <c r="O143" s="40" t="str">
        <f t="shared" ca="1" si="21"/>
        <v/>
      </c>
      <c r="P143" s="40" t="str">
        <f t="shared" ca="1" si="22"/>
        <v/>
      </c>
      <c r="Q143" s="40" t="str">
        <f t="shared" ca="1" si="23"/>
        <v/>
      </c>
      <c r="R143" s="40" t="str">
        <f t="shared" ca="1" si="24"/>
        <v/>
      </c>
      <c r="AI143" s="40">
        <v>131</v>
      </c>
    </row>
    <row r="144" spans="2:35" ht="20">
      <c r="B144" s="143">
        <v>132</v>
      </c>
      <c r="C144" s="140" t="str">
        <f ca="1">IF(IFERROR(OFFSET(Indicadores!$C$3,MATCH(ReporteIndicadores!$B144&amp;ReporteIndicadores!$C$8,Indicadores!$P$4:$P$47,0),MATCH(ReporteIndicadores!C$12,Indicadores!$C$3:$G$3,0)-1),"")=0,"",IFERROR(OFFSET(Indicadores!$C$3,MATCH(ReporteIndicadores!$B144&amp;ReporteIndicadores!$C$8,Indicadores!$P$4:$P$47,0),MATCH(ReporteIndicadores!C$12,Indicadores!$C$3:$G$3,0)-1),""))</f>
        <v/>
      </c>
      <c r="D144" s="122"/>
      <c r="E144" s="140" t="str">
        <f ca="1">IF(IFERROR(OFFSET(Indicadores!$C$3,MATCH(ReporteIndicadores!$B144&amp;ReporteIndicadores!$C$8,Indicadores!$P$4:$P$47,0),MATCH(ReporteIndicadores!E$12,Indicadores!$C$3:$G$3,0)-1),"")=0,"",IFERROR(OFFSET(Indicadores!$C$3,MATCH(ReporteIndicadores!$B144&amp;ReporteIndicadores!$C$8,Indicadores!$P$4:$P$47,0),MATCH(ReporteIndicadores!E$12,Indicadores!$C$3:$G$3,0)-1),""))</f>
        <v/>
      </c>
      <c r="F144" s="122"/>
      <c r="G144" s="123" t="str">
        <f ca="1">IF(IFERROR(OFFSET(Indicadores!$C$3,MATCH(ReporteIndicadores!$B144&amp;ReporteIndicadores!$C$8,Indicadores!$P$4:$P$47,0),MATCH(ReporteIndicadores!G$12,Indicadores!$C$3:$G$3,0)-1),"")=0,"",IFERROR(OFFSET(Indicadores!$C$3,MATCH(ReporteIndicadores!$B144&amp;ReporteIndicadores!$C$8,Indicadores!$P$4:$P$47,0),MATCH(ReporteIndicadores!G$12,Indicadores!$C$3:$G$3,0)-1),""))</f>
        <v/>
      </c>
      <c r="H144" s="46"/>
      <c r="N144" s="40" t="str">
        <f t="shared" ca="1" si="20"/>
        <v/>
      </c>
      <c r="O144" s="40" t="str">
        <f t="shared" ca="1" si="21"/>
        <v/>
      </c>
      <c r="P144" s="40" t="str">
        <f t="shared" ca="1" si="22"/>
        <v/>
      </c>
      <c r="Q144" s="40" t="str">
        <f t="shared" ca="1" si="23"/>
        <v/>
      </c>
      <c r="R144" s="40" t="str">
        <f t="shared" ca="1" si="24"/>
        <v/>
      </c>
      <c r="AI144" s="40">
        <v>132</v>
      </c>
    </row>
    <row r="145" spans="2:35" ht="20">
      <c r="B145" s="143">
        <v>133</v>
      </c>
      <c r="C145" s="140" t="str">
        <f ca="1">IF(IFERROR(OFFSET(Indicadores!$C$3,MATCH(ReporteIndicadores!$B145&amp;ReporteIndicadores!$C$8,Indicadores!$P$4:$P$47,0),MATCH(ReporteIndicadores!C$12,Indicadores!$C$3:$G$3,0)-1),"")=0,"",IFERROR(OFFSET(Indicadores!$C$3,MATCH(ReporteIndicadores!$B145&amp;ReporteIndicadores!$C$8,Indicadores!$P$4:$P$47,0),MATCH(ReporteIndicadores!C$12,Indicadores!$C$3:$G$3,0)-1),""))</f>
        <v/>
      </c>
      <c r="D145" s="122"/>
      <c r="E145" s="140" t="str">
        <f ca="1">IF(IFERROR(OFFSET(Indicadores!$C$3,MATCH(ReporteIndicadores!$B145&amp;ReporteIndicadores!$C$8,Indicadores!$P$4:$P$47,0),MATCH(ReporteIndicadores!E$12,Indicadores!$C$3:$G$3,0)-1),"")=0,"",IFERROR(OFFSET(Indicadores!$C$3,MATCH(ReporteIndicadores!$B145&amp;ReporteIndicadores!$C$8,Indicadores!$P$4:$P$47,0),MATCH(ReporteIndicadores!E$12,Indicadores!$C$3:$G$3,0)-1),""))</f>
        <v/>
      </c>
      <c r="F145" s="122"/>
      <c r="G145" s="123" t="str">
        <f ca="1">IF(IFERROR(OFFSET(Indicadores!$C$3,MATCH(ReporteIndicadores!$B145&amp;ReporteIndicadores!$C$8,Indicadores!$P$4:$P$47,0),MATCH(ReporteIndicadores!G$12,Indicadores!$C$3:$G$3,0)-1),"")=0,"",IFERROR(OFFSET(Indicadores!$C$3,MATCH(ReporteIndicadores!$B145&amp;ReporteIndicadores!$C$8,Indicadores!$P$4:$P$47,0),MATCH(ReporteIndicadores!G$12,Indicadores!$C$3:$G$3,0)-1),""))</f>
        <v/>
      </c>
      <c r="H145" s="46"/>
      <c r="N145" s="40" t="str">
        <f t="shared" ca="1" si="20"/>
        <v/>
      </c>
      <c r="O145" s="40" t="str">
        <f t="shared" ca="1" si="21"/>
        <v/>
      </c>
      <c r="P145" s="40" t="str">
        <f t="shared" ca="1" si="22"/>
        <v/>
      </c>
      <c r="Q145" s="40" t="str">
        <f t="shared" ca="1" si="23"/>
        <v/>
      </c>
      <c r="R145" s="40" t="str">
        <f t="shared" ca="1" si="24"/>
        <v/>
      </c>
      <c r="AI145" s="40">
        <v>133</v>
      </c>
    </row>
    <row r="146" spans="2:35" ht="20">
      <c r="B146" s="143">
        <v>134</v>
      </c>
      <c r="C146" s="140" t="str">
        <f ca="1">IF(IFERROR(OFFSET(Indicadores!$C$3,MATCH(ReporteIndicadores!$B146&amp;ReporteIndicadores!$C$8,Indicadores!$P$4:$P$47,0),MATCH(ReporteIndicadores!C$12,Indicadores!$C$3:$G$3,0)-1),"")=0,"",IFERROR(OFFSET(Indicadores!$C$3,MATCH(ReporteIndicadores!$B146&amp;ReporteIndicadores!$C$8,Indicadores!$P$4:$P$47,0),MATCH(ReporteIndicadores!C$12,Indicadores!$C$3:$G$3,0)-1),""))</f>
        <v/>
      </c>
      <c r="D146" s="122"/>
      <c r="E146" s="140" t="str">
        <f ca="1">IF(IFERROR(OFFSET(Indicadores!$C$3,MATCH(ReporteIndicadores!$B146&amp;ReporteIndicadores!$C$8,Indicadores!$P$4:$P$47,0),MATCH(ReporteIndicadores!E$12,Indicadores!$C$3:$G$3,0)-1),"")=0,"",IFERROR(OFFSET(Indicadores!$C$3,MATCH(ReporteIndicadores!$B146&amp;ReporteIndicadores!$C$8,Indicadores!$P$4:$P$47,0),MATCH(ReporteIndicadores!E$12,Indicadores!$C$3:$G$3,0)-1),""))</f>
        <v/>
      </c>
      <c r="F146" s="122"/>
      <c r="G146" s="123" t="str">
        <f ca="1">IF(IFERROR(OFFSET(Indicadores!$C$3,MATCH(ReporteIndicadores!$B146&amp;ReporteIndicadores!$C$8,Indicadores!$P$4:$P$47,0),MATCH(ReporteIndicadores!G$12,Indicadores!$C$3:$G$3,0)-1),"")=0,"",IFERROR(OFFSET(Indicadores!$C$3,MATCH(ReporteIndicadores!$B146&amp;ReporteIndicadores!$C$8,Indicadores!$P$4:$P$47,0),MATCH(ReporteIndicadores!G$12,Indicadores!$C$3:$G$3,0)-1),""))</f>
        <v/>
      </c>
      <c r="H146" s="46"/>
      <c r="N146" s="40" t="str">
        <f t="shared" ca="1" si="20"/>
        <v/>
      </c>
      <c r="O146" s="40" t="str">
        <f t="shared" ca="1" si="21"/>
        <v/>
      </c>
      <c r="P146" s="40" t="str">
        <f t="shared" ca="1" si="22"/>
        <v/>
      </c>
      <c r="Q146" s="40" t="str">
        <f t="shared" ca="1" si="23"/>
        <v/>
      </c>
      <c r="R146" s="40" t="str">
        <f t="shared" ca="1" si="24"/>
        <v/>
      </c>
      <c r="AI146" s="40">
        <v>134</v>
      </c>
    </row>
    <row r="147" spans="2:35" ht="20">
      <c r="B147" s="143">
        <v>135</v>
      </c>
      <c r="C147" s="140" t="str">
        <f ca="1">IF(IFERROR(OFFSET(Indicadores!$C$3,MATCH(ReporteIndicadores!$B147&amp;ReporteIndicadores!$C$8,Indicadores!$P$4:$P$47,0),MATCH(ReporteIndicadores!C$12,Indicadores!$C$3:$G$3,0)-1),"")=0,"",IFERROR(OFFSET(Indicadores!$C$3,MATCH(ReporteIndicadores!$B147&amp;ReporteIndicadores!$C$8,Indicadores!$P$4:$P$47,0),MATCH(ReporteIndicadores!C$12,Indicadores!$C$3:$G$3,0)-1),""))</f>
        <v/>
      </c>
      <c r="D147" s="122"/>
      <c r="E147" s="140" t="str">
        <f ca="1">IF(IFERROR(OFFSET(Indicadores!$C$3,MATCH(ReporteIndicadores!$B147&amp;ReporteIndicadores!$C$8,Indicadores!$P$4:$P$47,0),MATCH(ReporteIndicadores!E$12,Indicadores!$C$3:$G$3,0)-1),"")=0,"",IFERROR(OFFSET(Indicadores!$C$3,MATCH(ReporteIndicadores!$B147&amp;ReporteIndicadores!$C$8,Indicadores!$P$4:$P$47,0),MATCH(ReporteIndicadores!E$12,Indicadores!$C$3:$G$3,0)-1),""))</f>
        <v/>
      </c>
      <c r="F147" s="122"/>
      <c r="G147" s="123" t="str">
        <f ca="1">IF(IFERROR(OFFSET(Indicadores!$C$3,MATCH(ReporteIndicadores!$B147&amp;ReporteIndicadores!$C$8,Indicadores!$P$4:$P$47,0),MATCH(ReporteIndicadores!G$12,Indicadores!$C$3:$G$3,0)-1),"")=0,"",IFERROR(OFFSET(Indicadores!$C$3,MATCH(ReporteIndicadores!$B147&amp;ReporteIndicadores!$C$8,Indicadores!$P$4:$P$47,0),MATCH(ReporteIndicadores!G$12,Indicadores!$C$3:$G$3,0)-1),""))</f>
        <v/>
      </c>
      <c r="H147" s="46"/>
      <c r="N147" s="40" t="str">
        <f t="shared" ca="1" si="20"/>
        <v/>
      </c>
      <c r="O147" s="40" t="str">
        <f t="shared" ca="1" si="21"/>
        <v/>
      </c>
      <c r="P147" s="40" t="str">
        <f t="shared" ca="1" si="22"/>
        <v/>
      </c>
      <c r="Q147" s="40" t="str">
        <f t="shared" ca="1" si="23"/>
        <v/>
      </c>
      <c r="R147" s="40" t="str">
        <f t="shared" ca="1" si="24"/>
        <v/>
      </c>
      <c r="AI147" s="40">
        <v>135</v>
      </c>
    </row>
    <row r="148" spans="2:35" ht="20">
      <c r="B148" s="143">
        <v>136</v>
      </c>
      <c r="C148" s="140" t="str">
        <f ca="1">IF(IFERROR(OFFSET(Indicadores!$C$3,MATCH(ReporteIndicadores!$B148&amp;ReporteIndicadores!$C$8,Indicadores!$P$4:$P$47,0),MATCH(ReporteIndicadores!C$12,Indicadores!$C$3:$G$3,0)-1),"")=0,"",IFERROR(OFFSET(Indicadores!$C$3,MATCH(ReporteIndicadores!$B148&amp;ReporteIndicadores!$C$8,Indicadores!$P$4:$P$47,0),MATCH(ReporteIndicadores!C$12,Indicadores!$C$3:$G$3,0)-1),""))</f>
        <v/>
      </c>
      <c r="D148" s="122"/>
      <c r="E148" s="140" t="str">
        <f ca="1">IF(IFERROR(OFFSET(Indicadores!$C$3,MATCH(ReporteIndicadores!$B148&amp;ReporteIndicadores!$C$8,Indicadores!$P$4:$P$47,0),MATCH(ReporteIndicadores!E$12,Indicadores!$C$3:$G$3,0)-1),"")=0,"",IFERROR(OFFSET(Indicadores!$C$3,MATCH(ReporteIndicadores!$B148&amp;ReporteIndicadores!$C$8,Indicadores!$P$4:$P$47,0),MATCH(ReporteIndicadores!E$12,Indicadores!$C$3:$G$3,0)-1),""))</f>
        <v/>
      </c>
      <c r="F148" s="122"/>
      <c r="G148" s="123" t="str">
        <f ca="1">IF(IFERROR(OFFSET(Indicadores!$C$3,MATCH(ReporteIndicadores!$B148&amp;ReporteIndicadores!$C$8,Indicadores!$P$4:$P$47,0),MATCH(ReporteIndicadores!G$12,Indicadores!$C$3:$G$3,0)-1),"")=0,"",IFERROR(OFFSET(Indicadores!$C$3,MATCH(ReporteIndicadores!$B148&amp;ReporteIndicadores!$C$8,Indicadores!$P$4:$P$47,0),MATCH(ReporteIndicadores!G$12,Indicadores!$C$3:$G$3,0)-1),""))</f>
        <v/>
      </c>
      <c r="H148" s="46"/>
      <c r="N148" s="40" t="str">
        <f t="shared" ca="1" si="20"/>
        <v/>
      </c>
      <c r="O148" s="40" t="str">
        <f t="shared" ca="1" si="21"/>
        <v/>
      </c>
      <c r="P148" s="40" t="str">
        <f t="shared" ca="1" si="22"/>
        <v/>
      </c>
      <c r="Q148" s="40" t="str">
        <f t="shared" ca="1" si="23"/>
        <v/>
      </c>
      <c r="R148" s="40" t="str">
        <f t="shared" ca="1" si="24"/>
        <v/>
      </c>
      <c r="AI148" s="40">
        <v>136</v>
      </c>
    </row>
    <row r="149" spans="2:35" ht="20">
      <c r="B149" s="143">
        <v>137</v>
      </c>
      <c r="C149" s="140" t="str">
        <f ca="1">IF(IFERROR(OFFSET(Indicadores!$C$3,MATCH(ReporteIndicadores!$B149&amp;ReporteIndicadores!$C$8,Indicadores!$P$4:$P$47,0),MATCH(ReporteIndicadores!C$12,Indicadores!$C$3:$G$3,0)-1),"")=0,"",IFERROR(OFFSET(Indicadores!$C$3,MATCH(ReporteIndicadores!$B149&amp;ReporteIndicadores!$C$8,Indicadores!$P$4:$P$47,0),MATCH(ReporteIndicadores!C$12,Indicadores!$C$3:$G$3,0)-1),""))</f>
        <v/>
      </c>
      <c r="D149" s="122"/>
      <c r="E149" s="140" t="str">
        <f ca="1">IF(IFERROR(OFFSET(Indicadores!$C$3,MATCH(ReporteIndicadores!$B149&amp;ReporteIndicadores!$C$8,Indicadores!$P$4:$P$47,0),MATCH(ReporteIndicadores!E$12,Indicadores!$C$3:$G$3,0)-1),"")=0,"",IFERROR(OFFSET(Indicadores!$C$3,MATCH(ReporteIndicadores!$B149&amp;ReporteIndicadores!$C$8,Indicadores!$P$4:$P$47,0),MATCH(ReporteIndicadores!E$12,Indicadores!$C$3:$G$3,0)-1),""))</f>
        <v/>
      </c>
      <c r="F149" s="122"/>
      <c r="G149" s="123" t="str">
        <f ca="1">IF(IFERROR(OFFSET(Indicadores!$C$3,MATCH(ReporteIndicadores!$B149&amp;ReporteIndicadores!$C$8,Indicadores!$P$4:$P$47,0),MATCH(ReporteIndicadores!G$12,Indicadores!$C$3:$G$3,0)-1),"")=0,"",IFERROR(OFFSET(Indicadores!$C$3,MATCH(ReporteIndicadores!$B149&amp;ReporteIndicadores!$C$8,Indicadores!$P$4:$P$47,0),MATCH(ReporteIndicadores!G$12,Indicadores!$C$3:$G$3,0)-1),""))</f>
        <v/>
      </c>
      <c r="H149" s="46"/>
      <c r="N149" s="40" t="str">
        <f t="shared" ca="1" si="20"/>
        <v/>
      </c>
      <c r="O149" s="40" t="str">
        <f t="shared" ca="1" si="21"/>
        <v/>
      </c>
      <c r="P149" s="40" t="str">
        <f t="shared" ca="1" si="22"/>
        <v/>
      </c>
      <c r="Q149" s="40" t="str">
        <f t="shared" ca="1" si="23"/>
        <v/>
      </c>
      <c r="R149" s="40" t="str">
        <f t="shared" ca="1" si="24"/>
        <v/>
      </c>
      <c r="AI149" s="40">
        <v>137</v>
      </c>
    </row>
    <row r="150" spans="2:35" ht="20">
      <c r="B150" s="143">
        <v>138</v>
      </c>
      <c r="C150" s="140" t="str">
        <f ca="1">IF(IFERROR(OFFSET(Indicadores!$C$3,MATCH(ReporteIndicadores!$B150&amp;ReporteIndicadores!$C$8,Indicadores!$P$4:$P$47,0),MATCH(ReporteIndicadores!C$12,Indicadores!$C$3:$G$3,0)-1),"")=0,"",IFERROR(OFFSET(Indicadores!$C$3,MATCH(ReporteIndicadores!$B150&amp;ReporteIndicadores!$C$8,Indicadores!$P$4:$P$47,0),MATCH(ReporteIndicadores!C$12,Indicadores!$C$3:$G$3,0)-1),""))</f>
        <v/>
      </c>
      <c r="D150" s="122"/>
      <c r="E150" s="140" t="str">
        <f ca="1">IF(IFERROR(OFFSET(Indicadores!$C$3,MATCH(ReporteIndicadores!$B150&amp;ReporteIndicadores!$C$8,Indicadores!$P$4:$P$47,0),MATCH(ReporteIndicadores!E$12,Indicadores!$C$3:$G$3,0)-1),"")=0,"",IFERROR(OFFSET(Indicadores!$C$3,MATCH(ReporteIndicadores!$B150&amp;ReporteIndicadores!$C$8,Indicadores!$P$4:$P$47,0),MATCH(ReporteIndicadores!E$12,Indicadores!$C$3:$G$3,0)-1),""))</f>
        <v/>
      </c>
      <c r="F150" s="122"/>
      <c r="G150" s="123" t="str">
        <f ca="1">IF(IFERROR(OFFSET(Indicadores!$C$3,MATCH(ReporteIndicadores!$B150&amp;ReporteIndicadores!$C$8,Indicadores!$P$4:$P$47,0),MATCH(ReporteIndicadores!G$12,Indicadores!$C$3:$G$3,0)-1),"")=0,"",IFERROR(OFFSET(Indicadores!$C$3,MATCH(ReporteIndicadores!$B150&amp;ReporteIndicadores!$C$8,Indicadores!$P$4:$P$47,0),MATCH(ReporteIndicadores!G$12,Indicadores!$C$3:$G$3,0)-1),""))</f>
        <v/>
      </c>
      <c r="H150" s="46"/>
      <c r="N150" s="40" t="str">
        <f t="shared" ca="1" si="20"/>
        <v/>
      </c>
      <c r="O150" s="40" t="str">
        <f t="shared" ca="1" si="21"/>
        <v/>
      </c>
      <c r="P150" s="40" t="str">
        <f t="shared" ca="1" si="22"/>
        <v/>
      </c>
      <c r="Q150" s="40" t="str">
        <f t="shared" ca="1" si="23"/>
        <v/>
      </c>
      <c r="R150" s="40" t="str">
        <f t="shared" ca="1" si="24"/>
        <v/>
      </c>
      <c r="AI150" s="40">
        <v>138</v>
      </c>
    </row>
    <row r="151" spans="2:35" ht="20">
      <c r="B151" s="143">
        <v>139</v>
      </c>
      <c r="C151" s="140" t="str">
        <f ca="1">IF(IFERROR(OFFSET(Indicadores!$C$3,MATCH(ReporteIndicadores!$B151&amp;ReporteIndicadores!$C$8,Indicadores!$P$4:$P$47,0),MATCH(ReporteIndicadores!C$12,Indicadores!$C$3:$G$3,0)-1),"")=0,"",IFERROR(OFFSET(Indicadores!$C$3,MATCH(ReporteIndicadores!$B151&amp;ReporteIndicadores!$C$8,Indicadores!$P$4:$P$47,0),MATCH(ReporteIndicadores!C$12,Indicadores!$C$3:$G$3,0)-1),""))</f>
        <v/>
      </c>
      <c r="D151" s="122"/>
      <c r="E151" s="140" t="str">
        <f ca="1">IF(IFERROR(OFFSET(Indicadores!$C$3,MATCH(ReporteIndicadores!$B151&amp;ReporteIndicadores!$C$8,Indicadores!$P$4:$P$47,0),MATCH(ReporteIndicadores!E$12,Indicadores!$C$3:$G$3,0)-1),"")=0,"",IFERROR(OFFSET(Indicadores!$C$3,MATCH(ReporteIndicadores!$B151&amp;ReporteIndicadores!$C$8,Indicadores!$P$4:$P$47,0),MATCH(ReporteIndicadores!E$12,Indicadores!$C$3:$G$3,0)-1),""))</f>
        <v/>
      </c>
      <c r="F151" s="122"/>
      <c r="G151" s="123" t="str">
        <f ca="1">IF(IFERROR(OFFSET(Indicadores!$C$3,MATCH(ReporteIndicadores!$B151&amp;ReporteIndicadores!$C$8,Indicadores!$P$4:$P$47,0),MATCH(ReporteIndicadores!G$12,Indicadores!$C$3:$G$3,0)-1),"")=0,"",IFERROR(OFFSET(Indicadores!$C$3,MATCH(ReporteIndicadores!$B151&amp;ReporteIndicadores!$C$8,Indicadores!$P$4:$P$47,0),MATCH(ReporteIndicadores!G$12,Indicadores!$C$3:$G$3,0)-1),""))</f>
        <v/>
      </c>
      <c r="H151" s="46"/>
      <c r="N151" s="40" t="str">
        <f t="shared" ca="1" si="20"/>
        <v/>
      </c>
      <c r="O151" s="40" t="str">
        <f t="shared" ca="1" si="21"/>
        <v/>
      </c>
      <c r="P151" s="40" t="str">
        <f t="shared" ca="1" si="22"/>
        <v/>
      </c>
      <c r="Q151" s="40" t="str">
        <f t="shared" ca="1" si="23"/>
        <v/>
      </c>
      <c r="R151" s="40" t="str">
        <f t="shared" ca="1" si="24"/>
        <v/>
      </c>
      <c r="AI151" s="40">
        <v>139</v>
      </c>
    </row>
    <row r="152" spans="2:35" ht="20">
      <c r="B152" s="143">
        <v>140</v>
      </c>
      <c r="C152" s="140" t="str">
        <f ca="1">IF(IFERROR(OFFSET(Indicadores!$C$3,MATCH(ReporteIndicadores!$B152&amp;ReporteIndicadores!$C$8,Indicadores!$P$4:$P$47,0),MATCH(ReporteIndicadores!C$12,Indicadores!$C$3:$G$3,0)-1),"")=0,"",IFERROR(OFFSET(Indicadores!$C$3,MATCH(ReporteIndicadores!$B152&amp;ReporteIndicadores!$C$8,Indicadores!$P$4:$P$47,0),MATCH(ReporteIndicadores!C$12,Indicadores!$C$3:$G$3,0)-1),""))</f>
        <v/>
      </c>
      <c r="D152" s="122"/>
      <c r="E152" s="140" t="str">
        <f ca="1">IF(IFERROR(OFFSET(Indicadores!$C$3,MATCH(ReporteIndicadores!$B152&amp;ReporteIndicadores!$C$8,Indicadores!$P$4:$P$47,0),MATCH(ReporteIndicadores!E$12,Indicadores!$C$3:$G$3,0)-1),"")=0,"",IFERROR(OFFSET(Indicadores!$C$3,MATCH(ReporteIndicadores!$B152&amp;ReporteIndicadores!$C$8,Indicadores!$P$4:$P$47,0),MATCH(ReporteIndicadores!E$12,Indicadores!$C$3:$G$3,0)-1),""))</f>
        <v/>
      </c>
      <c r="F152" s="122"/>
      <c r="G152" s="123" t="str">
        <f ca="1">IF(IFERROR(OFFSET(Indicadores!$C$3,MATCH(ReporteIndicadores!$B152&amp;ReporteIndicadores!$C$8,Indicadores!$P$4:$P$47,0),MATCH(ReporteIndicadores!G$12,Indicadores!$C$3:$G$3,0)-1),"")=0,"",IFERROR(OFFSET(Indicadores!$C$3,MATCH(ReporteIndicadores!$B152&amp;ReporteIndicadores!$C$8,Indicadores!$P$4:$P$47,0),MATCH(ReporteIndicadores!G$12,Indicadores!$C$3:$G$3,0)-1),""))</f>
        <v/>
      </c>
      <c r="H152" s="46"/>
      <c r="N152" s="40" t="str">
        <f t="shared" ca="1" si="20"/>
        <v/>
      </c>
      <c r="O152" s="40" t="str">
        <f t="shared" ca="1" si="21"/>
        <v/>
      </c>
      <c r="P152" s="40" t="str">
        <f t="shared" ca="1" si="22"/>
        <v/>
      </c>
      <c r="Q152" s="40" t="str">
        <f t="shared" ca="1" si="23"/>
        <v/>
      </c>
      <c r="R152" s="40" t="str">
        <f t="shared" ca="1" si="24"/>
        <v/>
      </c>
      <c r="AI152" s="40">
        <v>140</v>
      </c>
    </row>
    <row r="153" spans="2:35" ht="20">
      <c r="B153" s="143">
        <v>141</v>
      </c>
      <c r="C153" s="140" t="str">
        <f ca="1">IF(IFERROR(OFFSET(Indicadores!$C$3,MATCH(ReporteIndicadores!$B153&amp;ReporteIndicadores!$C$8,Indicadores!$P$4:$P$47,0),MATCH(ReporteIndicadores!C$12,Indicadores!$C$3:$G$3,0)-1),"")=0,"",IFERROR(OFFSET(Indicadores!$C$3,MATCH(ReporteIndicadores!$B153&amp;ReporteIndicadores!$C$8,Indicadores!$P$4:$P$47,0),MATCH(ReporteIndicadores!C$12,Indicadores!$C$3:$G$3,0)-1),""))</f>
        <v/>
      </c>
      <c r="D153" s="122"/>
      <c r="E153" s="140" t="str">
        <f ca="1">IF(IFERROR(OFFSET(Indicadores!$C$3,MATCH(ReporteIndicadores!$B153&amp;ReporteIndicadores!$C$8,Indicadores!$P$4:$P$47,0),MATCH(ReporteIndicadores!E$12,Indicadores!$C$3:$G$3,0)-1),"")=0,"",IFERROR(OFFSET(Indicadores!$C$3,MATCH(ReporteIndicadores!$B153&amp;ReporteIndicadores!$C$8,Indicadores!$P$4:$P$47,0),MATCH(ReporteIndicadores!E$12,Indicadores!$C$3:$G$3,0)-1),""))</f>
        <v/>
      </c>
      <c r="F153" s="122"/>
      <c r="G153" s="123" t="str">
        <f ca="1">IF(IFERROR(OFFSET(Indicadores!$C$3,MATCH(ReporteIndicadores!$B153&amp;ReporteIndicadores!$C$8,Indicadores!$P$4:$P$47,0),MATCH(ReporteIndicadores!G$12,Indicadores!$C$3:$G$3,0)-1),"")=0,"",IFERROR(OFFSET(Indicadores!$C$3,MATCH(ReporteIndicadores!$B153&amp;ReporteIndicadores!$C$8,Indicadores!$P$4:$P$47,0),MATCH(ReporteIndicadores!G$12,Indicadores!$C$3:$G$3,0)-1),""))</f>
        <v/>
      </c>
      <c r="H153" s="46"/>
      <c r="N153" s="40" t="str">
        <f t="shared" ca="1" si="20"/>
        <v/>
      </c>
      <c r="O153" s="40" t="str">
        <f t="shared" ca="1" si="21"/>
        <v/>
      </c>
      <c r="P153" s="40" t="str">
        <f t="shared" ca="1" si="22"/>
        <v/>
      </c>
      <c r="Q153" s="40" t="str">
        <f t="shared" ca="1" si="23"/>
        <v/>
      </c>
      <c r="R153" s="40" t="str">
        <f t="shared" ca="1" si="24"/>
        <v/>
      </c>
      <c r="AI153" s="40">
        <v>141</v>
      </c>
    </row>
    <row r="154" spans="2:35" ht="20">
      <c r="B154" s="143">
        <v>142</v>
      </c>
      <c r="C154" s="140" t="str">
        <f ca="1">IF(IFERROR(OFFSET(Indicadores!$C$3,MATCH(ReporteIndicadores!$B154&amp;ReporteIndicadores!$C$8,Indicadores!$P$4:$P$47,0),MATCH(ReporteIndicadores!C$12,Indicadores!$C$3:$G$3,0)-1),"")=0,"",IFERROR(OFFSET(Indicadores!$C$3,MATCH(ReporteIndicadores!$B154&amp;ReporteIndicadores!$C$8,Indicadores!$P$4:$P$47,0),MATCH(ReporteIndicadores!C$12,Indicadores!$C$3:$G$3,0)-1),""))</f>
        <v/>
      </c>
      <c r="D154" s="122"/>
      <c r="E154" s="140" t="str">
        <f ca="1">IF(IFERROR(OFFSET(Indicadores!$C$3,MATCH(ReporteIndicadores!$B154&amp;ReporteIndicadores!$C$8,Indicadores!$P$4:$P$47,0),MATCH(ReporteIndicadores!E$12,Indicadores!$C$3:$G$3,0)-1),"")=0,"",IFERROR(OFFSET(Indicadores!$C$3,MATCH(ReporteIndicadores!$B154&amp;ReporteIndicadores!$C$8,Indicadores!$P$4:$P$47,0),MATCH(ReporteIndicadores!E$12,Indicadores!$C$3:$G$3,0)-1),""))</f>
        <v/>
      </c>
      <c r="F154" s="122"/>
      <c r="G154" s="123" t="str">
        <f ca="1">IF(IFERROR(OFFSET(Indicadores!$C$3,MATCH(ReporteIndicadores!$B154&amp;ReporteIndicadores!$C$8,Indicadores!$P$4:$P$47,0),MATCH(ReporteIndicadores!G$12,Indicadores!$C$3:$G$3,0)-1),"")=0,"",IFERROR(OFFSET(Indicadores!$C$3,MATCH(ReporteIndicadores!$B154&amp;ReporteIndicadores!$C$8,Indicadores!$P$4:$P$47,0),MATCH(ReporteIndicadores!G$12,Indicadores!$C$3:$G$3,0)-1),""))</f>
        <v/>
      </c>
      <c r="H154" s="46"/>
      <c r="N154" s="40" t="str">
        <f t="shared" ca="1" si="20"/>
        <v/>
      </c>
      <c r="O154" s="40" t="str">
        <f t="shared" ca="1" si="21"/>
        <v/>
      </c>
      <c r="P154" s="40" t="str">
        <f t="shared" ca="1" si="22"/>
        <v/>
      </c>
      <c r="Q154" s="40" t="str">
        <f t="shared" ca="1" si="23"/>
        <v/>
      </c>
      <c r="R154" s="40" t="str">
        <f t="shared" ca="1" si="24"/>
        <v/>
      </c>
      <c r="AI154" s="40">
        <v>142</v>
      </c>
    </row>
    <row r="155" spans="2:35" ht="20">
      <c r="B155" s="143">
        <v>143</v>
      </c>
      <c r="C155" s="140" t="str">
        <f ca="1">IF(IFERROR(OFFSET(Indicadores!$C$3,MATCH(ReporteIndicadores!$B155&amp;ReporteIndicadores!$C$8,Indicadores!$P$4:$P$47,0),MATCH(ReporteIndicadores!C$12,Indicadores!$C$3:$G$3,0)-1),"")=0,"",IFERROR(OFFSET(Indicadores!$C$3,MATCH(ReporteIndicadores!$B155&amp;ReporteIndicadores!$C$8,Indicadores!$P$4:$P$47,0),MATCH(ReporteIndicadores!C$12,Indicadores!$C$3:$G$3,0)-1),""))</f>
        <v/>
      </c>
      <c r="D155" s="122"/>
      <c r="E155" s="140" t="str">
        <f ca="1">IF(IFERROR(OFFSET(Indicadores!$C$3,MATCH(ReporteIndicadores!$B155&amp;ReporteIndicadores!$C$8,Indicadores!$P$4:$P$47,0),MATCH(ReporteIndicadores!E$12,Indicadores!$C$3:$G$3,0)-1),"")=0,"",IFERROR(OFFSET(Indicadores!$C$3,MATCH(ReporteIndicadores!$B155&amp;ReporteIndicadores!$C$8,Indicadores!$P$4:$P$47,0),MATCH(ReporteIndicadores!E$12,Indicadores!$C$3:$G$3,0)-1),""))</f>
        <v/>
      </c>
      <c r="F155" s="122"/>
      <c r="G155" s="123" t="str">
        <f ca="1">IF(IFERROR(OFFSET(Indicadores!$C$3,MATCH(ReporteIndicadores!$B155&amp;ReporteIndicadores!$C$8,Indicadores!$P$4:$P$47,0),MATCH(ReporteIndicadores!G$12,Indicadores!$C$3:$G$3,0)-1),"")=0,"",IFERROR(OFFSET(Indicadores!$C$3,MATCH(ReporteIndicadores!$B155&amp;ReporteIndicadores!$C$8,Indicadores!$P$4:$P$47,0),MATCH(ReporteIndicadores!G$12,Indicadores!$C$3:$G$3,0)-1),""))</f>
        <v/>
      </c>
      <c r="H155" s="46"/>
      <c r="N155" s="40" t="str">
        <f t="shared" ca="1" si="20"/>
        <v/>
      </c>
      <c r="O155" s="40" t="str">
        <f t="shared" ca="1" si="21"/>
        <v/>
      </c>
      <c r="P155" s="40" t="str">
        <f t="shared" ca="1" si="22"/>
        <v/>
      </c>
      <c r="Q155" s="40" t="str">
        <f t="shared" ca="1" si="23"/>
        <v/>
      </c>
      <c r="R155" s="40" t="str">
        <f t="shared" ca="1" si="24"/>
        <v/>
      </c>
      <c r="AI155" s="40">
        <v>143</v>
      </c>
    </row>
    <row r="156" spans="2:35" ht="20">
      <c r="B156" s="143">
        <v>144</v>
      </c>
      <c r="C156" s="140" t="str">
        <f ca="1">IF(IFERROR(OFFSET(Indicadores!$C$3,MATCH(ReporteIndicadores!$B156&amp;ReporteIndicadores!$C$8,Indicadores!$P$4:$P$47,0),MATCH(ReporteIndicadores!C$12,Indicadores!$C$3:$G$3,0)-1),"")=0,"",IFERROR(OFFSET(Indicadores!$C$3,MATCH(ReporteIndicadores!$B156&amp;ReporteIndicadores!$C$8,Indicadores!$P$4:$P$47,0),MATCH(ReporteIndicadores!C$12,Indicadores!$C$3:$G$3,0)-1),""))</f>
        <v/>
      </c>
      <c r="D156" s="122"/>
      <c r="E156" s="140" t="str">
        <f ca="1">IF(IFERROR(OFFSET(Indicadores!$C$3,MATCH(ReporteIndicadores!$B156&amp;ReporteIndicadores!$C$8,Indicadores!$P$4:$P$47,0),MATCH(ReporteIndicadores!E$12,Indicadores!$C$3:$G$3,0)-1),"")=0,"",IFERROR(OFFSET(Indicadores!$C$3,MATCH(ReporteIndicadores!$B156&amp;ReporteIndicadores!$C$8,Indicadores!$P$4:$P$47,0),MATCH(ReporteIndicadores!E$12,Indicadores!$C$3:$G$3,0)-1),""))</f>
        <v/>
      </c>
      <c r="F156" s="122"/>
      <c r="G156" s="123" t="str">
        <f ca="1">IF(IFERROR(OFFSET(Indicadores!$C$3,MATCH(ReporteIndicadores!$B156&amp;ReporteIndicadores!$C$8,Indicadores!$P$4:$P$47,0),MATCH(ReporteIndicadores!G$12,Indicadores!$C$3:$G$3,0)-1),"")=0,"",IFERROR(OFFSET(Indicadores!$C$3,MATCH(ReporteIndicadores!$B156&amp;ReporteIndicadores!$C$8,Indicadores!$P$4:$P$47,0),MATCH(ReporteIndicadores!G$12,Indicadores!$C$3:$G$3,0)-1),""))</f>
        <v/>
      </c>
      <c r="H156" s="46"/>
      <c r="N156" s="40" t="str">
        <f t="shared" ca="1" si="20"/>
        <v/>
      </c>
      <c r="O156" s="40" t="str">
        <f t="shared" ca="1" si="21"/>
        <v/>
      </c>
      <c r="P156" s="40" t="str">
        <f t="shared" ca="1" si="22"/>
        <v/>
      </c>
      <c r="Q156" s="40" t="str">
        <f t="shared" ca="1" si="23"/>
        <v/>
      </c>
      <c r="R156" s="40" t="str">
        <f t="shared" ca="1" si="24"/>
        <v/>
      </c>
      <c r="AI156" s="40">
        <v>144</v>
      </c>
    </row>
    <row r="157" spans="2:35" ht="20">
      <c r="B157" s="143">
        <v>145</v>
      </c>
      <c r="C157" s="140" t="str">
        <f ca="1">IF(IFERROR(OFFSET(Indicadores!$C$3,MATCH(ReporteIndicadores!$B157&amp;ReporteIndicadores!$C$8,Indicadores!$P$4:$P$47,0),MATCH(ReporteIndicadores!C$12,Indicadores!$C$3:$G$3,0)-1),"")=0,"",IFERROR(OFFSET(Indicadores!$C$3,MATCH(ReporteIndicadores!$B157&amp;ReporteIndicadores!$C$8,Indicadores!$P$4:$P$47,0),MATCH(ReporteIndicadores!C$12,Indicadores!$C$3:$G$3,0)-1),""))</f>
        <v/>
      </c>
      <c r="D157" s="122"/>
      <c r="E157" s="140" t="str">
        <f ca="1">IF(IFERROR(OFFSET(Indicadores!$C$3,MATCH(ReporteIndicadores!$B157&amp;ReporteIndicadores!$C$8,Indicadores!$P$4:$P$47,0),MATCH(ReporteIndicadores!E$12,Indicadores!$C$3:$G$3,0)-1),"")=0,"",IFERROR(OFFSET(Indicadores!$C$3,MATCH(ReporteIndicadores!$B157&amp;ReporteIndicadores!$C$8,Indicadores!$P$4:$P$47,0),MATCH(ReporteIndicadores!E$12,Indicadores!$C$3:$G$3,0)-1),""))</f>
        <v/>
      </c>
      <c r="F157" s="122"/>
      <c r="G157" s="123" t="str">
        <f ca="1">IF(IFERROR(OFFSET(Indicadores!$C$3,MATCH(ReporteIndicadores!$B157&amp;ReporteIndicadores!$C$8,Indicadores!$P$4:$P$47,0),MATCH(ReporteIndicadores!G$12,Indicadores!$C$3:$G$3,0)-1),"")=0,"",IFERROR(OFFSET(Indicadores!$C$3,MATCH(ReporteIndicadores!$B157&amp;ReporteIndicadores!$C$8,Indicadores!$P$4:$P$47,0),MATCH(ReporteIndicadores!G$12,Indicadores!$C$3:$G$3,0)-1),""))</f>
        <v/>
      </c>
      <c r="H157" s="46"/>
      <c r="N157" s="40" t="str">
        <f t="shared" ca="1" si="20"/>
        <v/>
      </c>
      <c r="O157" s="40" t="str">
        <f t="shared" ca="1" si="21"/>
        <v/>
      </c>
      <c r="P157" s="40" t="str">
        <f t="shared" ca="1" si="22"/>
        <v/>
      </c>
      <c r="Q157" s="40" t="str">
        <f t="shared" ca="1" si="23"/>
        <v/>
      </c>
      <c r="R157" s="40" t="str">
        <f t="shared" ca="1" si="24"/>
        <v/>
      </c>
      <c r="AI157" s="40">
        <v>145</v>
      </c>
    </row>
    <row r="158" spans="2:35" ht="20">
      <c r="B158" s="143">
        <v>146</v>
      </c>
      <c r="C158" s="140" t="str">
        <f ca="1">IF(IFERROR(OFFSET(Indicadores!$C$3,MATCH(ReporteIndicadores!$B158&amp;ReporteIndicadores!$C$8,Indicadores!$P$4:$P$47,0),MATCH(ReporteIndicadores!C$12,Indicadores!$C$3:$G$3,0)-1),"")=0,"",IFERROR(OFFSET(Indicadores!$C$3,MATCH(ReporteIndicadores!$B158&amp;ReporteIndicadores!$C$8,Indicadores!$P$4:$P$47,0),MATCH(ReporteIndicadores!C$12,Indicadores!$C$3:$G$3,0)-1),""))</f>
        <v/>
      </c>
      <c r="D158" s="122"/>
      <c r="E158" s="140" t="str">
        <f ca="1">IF(IFERROR(OFFSET(Indicadores!$C$3,MATCH(ReporteIndicadores!$B158&amp;ReporteIndicadores!$C$8,Indicadores!$P$4:$P$47,0),MATCH(ReporteIndicadores!E$12,Indicadores!$C$3:$G$3,0)-1),"")=0,"",IFERROR(OFFSET(Indicadores!$C$3,MATCH(ReporteIndicadores!$B158&amp;ReporteIndicadores!$C$8,Indicadores!$P$4:$P$47,0),MATCH(ReporteIndicadores!E$12,Indicadores!$C$3:$G$3,0)-1),""))</f>
        <v/>
      </c>
      <c r="F158" s="122"/>
      <c r="G158" s="123" t="str">
        <f ca="1">IF(IFERROR(OFFSET(Indicadores!$C$3,MATCH(ReporteIndicadores!$B158&amp;ReporteIndicadores!$C$8,Indicadores!$P$4:$P$47,0),MATCH(ReporteIndicadores!G$12,Indicadores!$C$3:$G$3,0)-1),"")=0,"",IFERROR(OFFSET(Indicadores!$C$3,MATCH(ReporteIndicadores!$B158&amp;ReporteIndicadores!$C$8,Indicadores!$P$4:$P$47,0),MATCH(ReporteIndicadores!G$12,Indicadores!$C$3:$G$3,0)-1),""))</f>
        <v/>
      </c>
      <c r="H158" s="46"/>
      <c r="N158" s="40" t="str">
        <f t="shared" ca="1" si="20"/>
        <v/>
      </c>
      <c r="O158" s="40" t="str">
        <f t="shared" ca="1" si="21"/>
        <v/>
      </c>
      <c r="P158" s="40" t="str">
        <f t="shared" ca="1" si="22"/>
        <v/>
      </c>
      <c r="Q158" s="40" t="str">
        <f t="shared" ca="1" si="23"/>
        <v/>
      </c>
      <c r="R158" s="40" t="str">
        <f t="shared" ca="1" si="24"/>
        <v/>
      </c>
      <c r="AI158" s="40">
        <v>146</v>
      </c>
    </row>
    <row r="159" spans="2:35" ht="20">
      <c r="B159" s="143">
        <v>147</v>
      </c>
      <c r="C159" s="140" t="str">
        <f ca="1">IF(IFERROR(OFFSET(Indicadores!$C$3,MATCH(ReporteIndicadores!$B159&amp;ReporteIndicadores!$C$8,Indicadores!$P$4:$P$47,0),MATCH(ReporteIndicadores!C$12,Indicadores!$C$3:$G$3,0)-1),"")=0,"",IFERROR(OFFSET(Indicadores!$C$3,MATCH(ReporteIndicadores!$B159&amp;ReporteIndicadores!$C$8,Indicadores!$P$4:$P$47,0),MATCH(ReporteIndicadores!C$12,Indicadores!$C$3:$G$3,0)-1),""))</f>
        <v/>
      </c>
      <c r="D159" s="122"/>
      <c r="E159" s="140" t="str">
        <f ca="1">IF(IFERROR(OFFSET(Indicadores!$C$3,MATCH(ReporteIndicadores!$B159&amp;ReporteIndicadores!$C$8,Indicadores!$P$4:$P$47,0),MATCH(ReporteIndicadores!E$12,Indicadores!$C$3:$G$3,0)-1),"")=0,"",IFERROR(OFFSET(Indicadores!$C$3,MATCH(ReporteIndicadores!$B159&amp;ReporteIndicadores!$C$8,Indicadores!$P$4:$P$47,0),MATCH(ReporteIndicadores!E$12,Indicadores!$C$3:$G$3,0)-1),""))</f>
        <v/>
      </c>
      <c r="F159" s="122"/>
      <c r="G159" s="123" t="str">
        <f ca="1">IF(IFERROR(OFFSET(Indicadores!$C$3,MATCH(ReporteIndicadores!$B159&amp;ReporteIndicadores!$C$8,Indicadores!$P$4:$P$47,0),MATCH(ReporteIndicadores!G$12,Indicadores!$C$3:$G$3,0)-1),"")=0,"",IFERROR(OFFSET(Indicadores!$C$3,MATCH(ReporteIndicadores!$B159&amp;ReporteIndicadores!$C$8,Indicadores!$P$4:$P$47,0),MATCH(ReporteIndicadores!G$12,Indicadores!$C$3:$G$3,0)-1),""))</f>
        <v/>
      </c>
      <c r="H159" s="46"/>
      <c r="N159" s="40" t="str">
        <f t="shared" ca="1" si="20"/>
        <v/>
      </c>
      <c r="O159" s="40" t="str">
        <f t="shared" ca="1" si="21"/>
        <v/>
      </c>
      <c r="P159" s="40" t="str">
        <f t="shared" ca="1" si="22"/>
        <v/>
      </c>
      <c r="Q159" s="40" t="str">
        <f t="shared" ca="1" si="23"/>
        <v/>
      </c>
      <c r="R159" s="40" t="str">
        <f t="shared" ca="1" si="24"/>
        <v/>
      </c>
      <c r="AI159" s="40">
        <v>147</v>
      </c>
    </row>
    <row r="160" spans="2:35" ht="20">
      <c r="B160" s="143">
        <v>148</v>
      </c>
      <c r="C160" s="140" t="str">
        <f ca="1">IF(IFERROR(OFFSET(Indicadores!$C$3,MATCH(ReporteIndicadores!$B160&amp;ReporteIndicadores!$C$8,Indicadores!$P$4:$P$47,0),MATCH(ReporteIndicadores!C$12,Indicadores!$C$3:$G$3,0)-1),"")=0,"",IFERROR(OFFSET(Indicadores!$C$3,MATCH(ReporteIndicadores!$B160&amp;ReporteIndicadores!$C$8,Indicadores!$P$4:$P$47,0),MATCH(ReporteIndicadores!C$12,Indicadores!$C$3:$G$3,0)-1),""))</f>
        <v/>
      </c>
      <c r="D160" s="122"/>
      <c r="E160" s="140" t="str">
        <f ca="1">IF(IFERROR(OFFSET(Indicadores!$C$3,MATCH(ReporteIndicadores!$B160&amp;ReporteIndicadores!$C$8,Indicadores!$P$4:$P$47,0),MATCH(ReporteIndicadores!E$12,Indicadores!$C$3:$G$3,0)-1),"")=0,"",IFERROR(OFFSET(Indicadores!$C$3,MATCH(ReporteIndicadores!$B160&amp;ReporteIndicadores!$C$8,Indicadores!$P$4:$P$47,0),MATCH(ReporteIndicadores!E$12,Indicadores!$C$3:$G$3,0)-1),""))</f>
        <v/>
      </c>
      <c r="F160" s="122"/>
      <c r="G160" s="123" t="str">
        <f ca="1">IF(IFERROR(OFFSET(Indicadores!$C$3,MATCH(ReporteIndicadores!$B160&amp;ReporteIndicadores!$C$8,Indicadores!$P$4:$P$47,0),MATCH(ReporteIndicadores!G$12,Indicadores!$C$3:$G$3,0)-1),"")=0,"",IFERROR(OFFSET(Indicadores!$C$3,MATCH(ReporteIndicadores!$B160&amp;ReporteIndicadores!$C$8,Indicadores!$P$4:$P$47,0),MATCH(ReporteIndicadores!G$12,Indicadores!$C$3:$G$3,0)-1),""))</f>
        <v/>
      </c>
      <c r="H160" s="46"/>
      <c r="N160" s="40" t="str">
        <f t="shared" ca="1" si="20"/>
        <v/>
      </c>
      <c r="O160" s="40" t="str">
        <f t="shared" ca="1" si="21"/>
        <v/>
      </c>
      <c r="P160" s="40" t="str">
        <f t="shared" ca="1" si="22"/>
        <v/>
      </c>
      <c r="Q160" s="40" t="str">
        <f t="shared" ca="1" si="23"/>
        <v/>
      </c>
      <c r="R160" s="40" t="str">
        <f t="shared" ca="1" si="24"/>
        <v/>
      </c>
      <c r="AI160" s="40">
        <v>148</v>
      </c>
    </row>
    <row r="161" spans="2:35" ht="20">
      <c r="B161" s="143">
        <v>149</v>
      </c>
      <c r="C161" s="140" t="str">
        <f ca="1">IF(IFERROR(OFFSET(Indicadores!$C$3,MATCH(ReporteIndicadores!$B161&amp;ReporteIndicadores!$C$8,Indicadores!$P$4:$P$47,0),MATCH(ReporteIndicadores!C$12,Indicadores!$C$3:$G$3,0)-1),"")=0,"",IFERROR(OFFSET(Indicadores!$C$3,MATCH(ReporteIndicadores!$B161&amp;ReporteIndicadores!$C$8,Indicadores!$P$4:$P$47,0),MATCH(ReporteIndicadores!C$12,Indicadores!$C$3:$G$3,0)-1),""))</f>
        <v/>
      </c>
      <c r="D161" s="122"/>
      <c r="E161" s="140" t="str">
        <f ca="1">IF(IFERROR(OFFSET(Indicadores!$C$3,MATCH(ReporteIndicadores!$B161&amp;ReporteIndicadores!$C$8,Indicadores!$P$4:$P$47,0),MATCH(ReporteIndicadores!E$12,Indicadores!$C$3:$G$3,0)-1),"")=0,"",IFERROR(OFFSET(Indicadores!$C$3,MATCH(ReporteIndicadores!$B161&amp;ReporteIndicadores!$C$8,Indicadores!$P$4:$P$47,0),MATCH(ReporteIndicadores!E$12,Indicadores!$C$3:$G$3,0)-1),""))</f>
        <v/>
      </c>
      <c r="F161" s="122"/>
      <c r="G161" s="123" t="str">
        <f ca="1">IF(IFERROR(OFFSET(Indicadores!$C$3,MATCH(ReporteIndicadores!$B161&amp;ReporteIndicadores!$C$8,Indicadores!$P$4:$P$47,0),MATCH(ReporteIndicadores!G$12,Indicadores!$C$3:$G$3,0)-1),"")=0,"",IFERROR(OFFSET(Indicadores!$C$3,MATCH(ReporteIndicadores!$B161&amp;ReporteIndicadores!$C$8,Indicadores!$P$4:$P$47,0),MATCH(ReporteIndicadores!G$12,Indicadores!$C$3:$G$3,0)-1),""))</f>
        <v/>
      </c>
      <c r="H161" s="46"/>
      <c r="N161" s="40" t="str">
        <f t="shared" ca="1" si="20"/>
        <v/>
      </c>
      <c r="O161" s="40" t="str">
        <f t="shared" ca="1" si="21"/>
        <v/>
      </c>
      <c r="P161" s="40" t="str">
        <f t="shared" ca="1" si="22"/>
        <v/>
      </c>
      <c r="Q161" s="40" t="str">
        <f t="shared" ca="1" si="23"/>
        <v/>
      </c>
      <c r="R161" s="40" t="str">
        <f t="shared" ca="1" si="24"/>
        <v/>
      </c>
      <c r="AI161" s="40">
        <v>149</v>
      </c>
    </row>
    <row r="162" spans="2:35" ht="20">
      <c r="B162" s="143">
        <v>150</v>
      </c>
      <c r="C162" s="140" t="str">
        <f ca="1">IF(IFERROR(OFFSET(Indicadores!$C$3,MATCH(ReporteIndicadores!$B162&amp;ReporteIndicadores!$C$8,Indicadores!$P$4:$P$47,0),MATCH(ReporteIndicadores!C$12,Indicadores!$C$3:$G$3,0)-1),"")=0,"",IFERROR(OFFSET(Indicadores!$C$3,MATCH(ReporteIndicadores!$B162&amp;ReporteIndicadores!$C$8,Indicadores!$P$4:$P$47,0),MATCH(ReporteIndicadores!C$12,Indicadores!$C$3:$G$3,0)-1),""))</f>
        <v/>
      </c>
      <c r="D162" s="122"/>
      <c r="E162" s="140" t="str">
        <f ca="1">IF(IFERROR(OFFSET(Indicadores!$C$3,MATCH(ReporteIndicadores!$B162&amp;ReporteIndicadores!$C$8,Indicadores!$P$4:$P$47,0),MATCH(ReporteIndicadores!E$12,Indicadores!$C$3:$G$3,0)-1),"")=0,"",IFERROR(OFFSET(Indicadores!$C$3,MATCH(ReporteIndicadores!$B162&amp;ReporteIndicadores!$C$8,Indicadores!$P$4:$P$47,0),MATCH(ReporteIndicadores!E$12,Indicadores!$C$3:$G$3,0)-1),""))</f>
        <v/>
      </c>
      <c r="F162" s="122"/>
      <c r="G162" s="123" t="str">
        <f ca="1">IF(IFERROR(OFFSET(Indicadores!$C$3,MATCH(ReporteIndicadores!$B162&amp;ReporteIndicadores!$C$8,Indicadores!$P$4:$P$47,0),MATCH(ReporteIndicadores!G$12,Indicadores!$C$3:$G$3,0)-1),"")=0,"",IFERROR(OFFSET(Indicadores!$C$3,MATCH(ReporteIndicadores!$B162&amp;ReporteIndicadores!$C$8,Indicadores!$P$4:$P$47,0),MATCH(ReporteIndicadores!G$12,Indicadores!$C$3:$G$3,0)-1),""))</f>
        <v/>
      </c>
      <c r="H162" s="46"/>
      <c r="N162" s="40" t="str">
        <f t="shared" ca="1" si="20"/>
        <v/>
      </c>
      <c r="O162" s="40" t="str">
        <f t="shared" ca="1" si="21"/>
        <v/>
      </c>
      <c r="P162" s="40" t="str">
        <f t="shared" ca="1" si="22"/>
        <v/>
      </c>
      <c r="Q162" s="40" t="str">
        <f t="shared" ca="1" si="23"/>
        <v/>
      </c>
      <c r="R162" s="40" t="str">
        <f t="shared" ca="1" si="24"/>
        <v/>
      </c>
      <c r="AI162" s="40">
        <v>150</v>
      </c>
    </row>
    <row r="163" spans="2:35" ht="20">
      <c r="B163" s="143">
        <v>151</v>
      </c>
      <c r="C163" s="140" t="str">
        <f ca="1">IF(IFERROR(OFFSET(Indicadores!$C$3,MATCH(ReporteIndicadores!$B163&amp;ReporteIndicadores!$C$8,Indicadores!$P$4:$P$47,0),MATCH(ReporteIndicadores!C$12,Indicadores!$C$3:$G$3,0)-1),"")=0,"",IFERROR(OFFSET(Indicadores!$C$3,MATCH(ReporteIndicadores!$B163&amp;ReporteIndicadores!$C$8,Indicadores!$P$4:$P$47,0),MATCH(ReporteIndicadores!C$12,Indicadores!$C$3:$G$3,0)-1),""))</f>
        <v/>
      </c>
      <c r="D163" s="122"/>
      <c r="E163" s="140" t="str">
        <f ca="1">IF(IFERROR(OFFSET(Indicadores!$C$3,MATCH(ReporteIndicadores!$B163&amp;ReporteIndicadores!$C$8,Indicadores!$P$4:$P$47,0),MATCH(ReporteIndicadores!E$12,Indicadores!$C$3:$G$3,0)-1),"")=0,"",IFERROR(OFFSET(Indicadores!$C$3,MATCH(ReporteIndicadores!$B163&amp;ReporteIndicadores!$C$8,Indicadores!$P$4:$P$47,0),MATCH(ReporteIndicadores!E$12,Indicadores!$C$3:$G$3,0)-1),""))</f>
        <v/>
      </c>
      <c r="F163" s="122"/>
      <c r="G163" s="123" t="str">
        <f ca="1">IF(IFERROR(OFFSET(Indicadores!$C$3,MATCH(ReporteIndicadores!$B163&amp;ReporteIndicadores!$C$8,Indicadores!$P$4:$P$47,0),MATCH(ReporteIndicadores!G$12,Indicadores!$C$3:$G$3,0)-1),"")=0,"",IFERROR(OFFSET(Indicadores!$C$3,MATCH(ReporteIndicadores!$B163&amp;ReporteIndicadores!$C$8,Indicadores!$P$4:$P$47,0),MATCH(ReporteIndicadores!G$12,Indicadores!$C$3:$G$3,0)-1),""))</f>
        <v/>
      </c>
      <c r="H163" s="46"/>
      <c r="N163" s="40" t="str">
        <f t="shared" ca="1" si="20"/>
        <v/>
      </c>
      <c r="O163" s="40" t="str">
        <f t="shared" ca="1" si="21"/>
        <v/>
      </c>
      <c r="P163" s="40" t="str">
        <f t="shared" ca="1" si="22"/>
        <v/>
      </c>
      <c r="Q163" s="40" t="str">
        <f t="shared" ca="1" si="23"/>
        <v/>
      </c>
      <c r="R163" s="40" t="str">
        <f t="shared" ca="1" si="24"/>
        <v/>
      </c>
      <c r="AI163" s="40">
        <v>151</v>
      </c>
    </row>
    <row r="164" spans="2:35" ht="20">
      <c r="B164" s="143">
        <v>152</v>
      </c>
      <c r="C164" s="140" t="str">
        <f ca="1">IF(IFERROR(OFFSET(Indicadores!$C$3,MATCH(ReporteIndicadores!$B164&amp;ReporteIndicadores!$C$8,Indicadores!$P$4:$P$47,0),MATCH(ReporteIndicadores!C$12,Indicadores!$C$3:$G$3,0)-1),"")=0,"",IFERROR(OFFSET(Indicadores!$C$3,MATCH(ReporteIndicadores!$B164&amp;ReporteIndicadores!$C$8,Indicadores!$P$4:$P$47,0),MATCH(ReporteIndicadores!C$12,Indicadores!$C$3:$G$3,0)-1),""))</f>
        <v/>
      </c>
      <c r="D164" s="122"/>
      <c r="E164" s="140" t="str">
        <f ca="1">IF(IFERROR(OFFSET(Indicadores!$C$3,MATCH(ReporteIndicadores!$B164&amp;ReporteIndicadores!$C$8,Indicadores!$P$4:$P$47,0),MATCH(ReporteIndicadores!E$12,Indicadores!$C$3:$G$3,0)-1),"")=0,"",IFERROR(OFFSET(Indicadores!$C$3,MATCH(ReporteIndicadores!$B164&amp;ReporteIndicadores!$C$8,Indicadores!$P$4:$P$47,0),MATCH(ReporteIndicadores!E$12,Indicadores!$C$3:$G$3,0)-1),""))</f>
        <v/>
      </c>
      <c r="F164" s="122"/>
      <c r="G164" s="123" t="str">
        <f ca="1">IF(IFERROR(OFFSET(Indicadores!$C$3,MATCH(ReporteIndicadores!$B164&amp;ReporteIndicadores!$C$8,Indicadores!$P$4:$P$47,0),MATCH(ReporteIndicadores!G$12,Indicadores!$C$3:$G$3,0)-1),"")=0,"",IFERROR(OFFSET(Indicadores!$C$3,MATCH(ReporteIndicadores!$B164&amp;ReporteIndicadores!$C$8,Indicadores!$P$4:$P$47,0),MATCH(ReporteIndicadores!G$12,Indicadores!$C$3:$G$3,0)-1),""))</f>
        <v/>
      </c>
      <c r="H164" s="46"/>
      <c r="N164" s="40" t="str">
        <f t="shared" ca="1" si="20"/>
        <v/>
      </c>
      <c r="O164" s="40" t="str">
        <f t="shared" ca="1" si="21"/>
        <v/>
      </c>
      <c r="P164" s="40" t="str">
        <f t="shared" ca="1" si="22"/>
        <v/>
      </c>
      <c r="Q164" s="40" t="str">
        <f t="shared" ca="1" si="23"/>
        <v/>
      </c>
      <c r="R164" s="40" t="str">
        <f t="shared" ca="1" si="24"/>
        <v/>
      </c>
      <c r="AI164" s="40">
        <v>152</v>
      </c>
    </row>
    <row r="165" spans="2:35" ht="20">
      <c r="B165" s="143">
        <v>153</v>
      </c>
      <c r="C165" s="140" t="str">
        <f ca="1">IF(IFERROR(OFFSET(Indicadores!$C$3,MATCH(ReporteIndicadores!$B165&amp;ReporteIndicadores!$C$8,Indicadores!$P$4:$P$47,0),MATCH(ReporteIndicadores!C$12,Indicadores!$C$3:$G$3,0)-1),"")=0,"",IFERROR(OFFSET(Indicadores!$C$3,MATCH(ReporteIndicadores!$B165&amp;ReporteIndicadores!$C$8,Indicadores!$P$4:$P$47,0),MATCH(ReporteIndicadores!C$12,Indicadores!$C$3:$G$3,0)-1),""))</f>
        <v/>
      </c>
      <c r="D165" s="122"/>
      <c r="E165" s="140" t="str">
        <f ca="1">IF(IFERROR(OFFSET(Indicadores!$C$3,MATCH(ReporteIndicadores!$B165&amp;ReporteIndicadores!$C$8,Indicadores!$P$4:$P$47,0),MATCH(ReporteIndicadores!E$12,Indicadores!$C$3:$G$3,0)-1),"")=0,"",IFERROR(OFFSET(Indicadores!$C$3,MATCH(ReporteIndicadores!$B165&amp;ReporteIndicadores!$C$8,Indicadores!$P$4:$P$47,0),MATCH(ReporteIndicadores!E$12,Indicadores!$C$3:$G$3,0)-1),""))</f>
        <v/>
      </c>
      <c r="F165" s="122"/>
      <c r="G165" s="123" t="str">
        <f ca="1">IF(IFERROR(OFFSET(Indicadores!$C$3,MATCH(ReporteIndicadores!$B165&amp;ReporteIndicadores!$C$8,Indicadores!$P$4:$P$47,0),MATCH(ReporteIndicadores!G$12,Indicadores!$C$3:$G$3,0)-1),"")=0,"",IFERROR(OFFSET(Indicadores!$C$3,MATCH(ReporteIndicadores!$B165&amp;ReporteIndicadores!$C$8,Indicadores!$P$4:$P$47,0),MATCH(ReporteIndicadores!G$12,Indicadores!$C$3:$G$3,0)-1),""))</f>
        <v/>
      </c>
      <c r="N165" s="40" t="str">
        <f t="shared" ca="1" si="20"/>
        <v/>
      </c>
      <c r="O165" s="40" t="str">
        <f t="shared" ca="1" si="21"/>
        <v/>
      </c>
      <c r="P165" s="40" t="str">
        <f t="shared" ca="1" si="22"/>
        <v/>
      </c>
      <c r="Q165" s="40" t="str">
        <f t="shared" ca="1" si="23"/>
        <v/>
      </c>
      <c r="R165" s="40" t="str">
        <f t="shared" ca="1" si="24"/>
        <v/>
      </c>
      <c r="AI165" s="40">
        <v>153</v>
      </c>
    </row>
    <row r="166" spans="2:35" ht="20">
      <c r="B166" s="143">
        <v>154</v>
      </c>
      <c r="C166" s="140" t="str">
        <f ca="1">IF(IFERROR(OFFSET(Indicadores!$C$3,MATCH(ReporteIndicadores!$B166&amp;ReporteIndicadores!$C$8,Indicadores!$P$4:$P$47,0),MATCH(ReporteIndicadores!C$12,Indicadores!$C$3:$G$3,0)-1),"")=0,"",IFERROR(OFFSET(Indicadores!$C$3,MATCH(ReporteIndicadores!$B166&amp;ReporteIndicadores!$C$8,Indicadores!$P$4:$P$47,0),MATCH(ReporteIndicadores!C$12,Indicadores!$C$3:$G$3,0)-1),""))</f>
        <v/>
      </c>
      <c r="D166" s="122"/>
      <c r="E166" s="140" t="str">
        <f ca="1">IF(IFERROR(OFFSET(Indicadores!$C$3,MATCH(ReporteIndicadores!$B166&amp;ReporteIndicadores!$C$8,Indicadores!$P$4:$P$47,0),MATCH(ReporteIndicadores!E$12,Indicadores!$C$3:$G$3,0)-1),"")=0,"",IFERROR(OFFSET(Indicadores!$C$3,MATCH(ReporteIndicadores!$B166&amp;ReporteIndicadores!$C$8,Indicadores!$P$4:$P$47,0),MATCH(ReporteIndicadores!E$12,Indicadores!$C$3:$G$3,0)-1),""))</f>
        <v/>
      </c>
      <c r="F166" s="122"/>
      <c r="G166" s="123" t="str">
        <f ca="1">IF(IFERROR(OFFSET(Indicadores!$C$3,MATCH(ReporteIndicadores!$B166&amp;ReporteIndicadores!$C$8,Indicadores!$P$4:$P$47,0),MATCH(ReporteIndicadores!G$12,Indicadores!$C$3:$G$3,0)-1),"")=0,"",IFERROR(OFFSET(Indicadores!$C$3,MATCH(ReporteIndicadores!$B166&amp;ReporteIndicadores!$C$8,Indicadores!$P$4:$P$47,0),MATCH(ReporteIndicadores!G$12,Indicadores!$C$3:$G$3,0)-1),""))</f>
        <v/>
      </c>
      <c r="N166" s="40" t="str">
        <f t="shared" ca="1" si="20"/>
        <v/>
      </c>
      <c r="O166" s="40" t="str">
        <f t="shared" ca="1" si="21"/>
        <v/>
      </c>
      <c r="P166" s="40" t="str">
        <f t="shared" ca="1" si="22"/>
        <v/>
      </c>
      <c r="Q166" s="40" t="str">
        <f t="shared" ca="1" si="23"/>
        <v/>
      </c>
      <c r="R166" s="40" t="str">
        <f t="shared" ca="1" si="24"/>
        <v/>
      </c>
      <c r="AI166" s="40">
        <v>154</v>
      </c>
    </row>
    <row r="167" spans="2:35" ht="20">
      <c r="B167" s="143">
        <v>155</v>
      </c>
      <c r="C167" s="140" t="str">
        <f ca="1">IF(IFERROR(OFFSET(Indicadores!$C$3,MATCH(ReporteIndicadores!$B167&amp;ReporteIndicadores!$C$8,Indicadores!$P$4:$P$47,0),MATCH(ReporteIndicadores!C$12,Indicadores!$C$3:$G$3,0)-1),"")=0,"",IFERROR(OFFSET(Indicadores!$C$3,MATCH(ReporteIndicadores!$B167&amp;ReporteIndicadores!$C$8,Indicadores!$P$4:$P$47,0),MATCH(ReporteIndicadores!C$12,Indicadores!$C$3:$G$3,0)-1),""))</f>
        <v/>
      </c>
      <c r="D167" s="122"/>
      <c r="E167" s="140" t="str">
        <f ca="1">IF(IFERROR(OFFSET(Indicadores!$C$3,MATCH(ReporteIndicadores!$B167&amp;ReporteIndicadores!$C$8,Indicadores!$P$4:$P$47,0),MATCH(ReporteIndicadores!E$12,Indicadores!$C$3:$G$3,0)-1),"")=0,"",IFERROR(OFFSET(Indicadores!$C$3,MATCH(ReporteIndicadores!$B167&amp;ReporteIndicadores!$C$8,Indicadores!$P$4:$P$47,0),MATCH(ReporteIndicadores!E$12,Indicadores!$C$3:$G$3,0)-1),""))</f>
        <v/>
      </c>
      <c r="F167" s="122"/>
      <c r="G167" s="123" t="str">
        <f ca="1">IF(IFERROR(OFFSET(Indicadores!$C$3,MATCH(ReporteIndicadores!$B167&amp;ReporteIndicadores!$C$8,Indicadores!$P$4:$P$47,0),MATCH(ReporteIndicadores!G$12,Indicadores!$C$3:$G$3,0)-1),"")=0,"",IFERROR(OFFSET(Indicadores!$C$3,MATCH(ReporteIndicadores!$B167&amp;ReporteIndicadores!$C$8,Indicadores!$P$4:$P$47,0),MATCH(ReporteIndicadores!G$12,Indicadores!$C$3:$G$3,0)-1),""))</f>
        <v/>
      </c>
      <c r="N167" s="40" t="str">
        <f t="shared" ca="1" si="20"/>
        <v/>
      </c>
      <c r="O167" s="40" t="str">
        <f t="shared" ca="1" si="21"/>
        <v/>
      </c>
      <c r="P167" s="40" t="str">
        <f t="shared" ca="1" si="22"/>
        <v/>
      </c>
      <c r="Q167" s="40" t="str">
        <f t="shared" ca="1" si="23"/>
        <v/>
      </c>
      <c r="R167" s="40" t="str">
        <f t="shared" ca="1" si="24"/>
        <v/>
      </c>
      <c r="AI167" s="40">
        <v>155</v>
      </c>
    </row>
    <row r="168" spans="2:35" ht="20">
      <c r="B168" s="143">
        <v>156</v>
      </c>
      <c r="C168" s="140" t="str">
        <f ca="1">IF(IFERROR(OFFSET(Indicadores!$C$3,MATCH(ReporteIndicadores!$B168&amp;ReporteIndicadores!$C$8,Indicadores!$P$4:$P$47,0),MATCH(ReporteIndicadores!C$12,Indicadores!$C$3:$G$3,0)-1),"")=0,"",IFERROR(OFFSET(Indicadores!$C$3,MATCH(ReporteIndicadores!$B168&amp;ReporteIndicadores!$C$8,Indicadores!$P$4:$P$47,0),MATCH(ReporteIndicadores!C$12,Indicadores!$C$3:$G$3,0)-1),""))</f>
        <v/>
      </c>
      <c r="D168" s="122"/>
      <c r="E168" s="140" t="str">
        <f ca="1">IF(IFERROR(OFFSET(Indicadores!$C$3,MATCH(ReporteIndicadores!$B168&amp;ReporteIndicadores!$C$8,Indicadores!$P$4:$P$47,0),MATCH(ReporteIndicadores!E$12,Indicadores!$C$3:$G$3,0)-1),"")=0,"",IFERROR(OFFSET(Indicadores!$C$3,MATCH(ReporteIndicadores!$B168&amp;ReporteIndicadores!$C$8,Indicadores!$P$4:$P$47,0),MATCH(ReporteIndicadores!E$12,Indicadores!$C$3:$G$3,0)-1),""))</f>
        <v/>
      </c>
      <c r="F168" s="122"/>
      <c r="G168" s="123" t="str">
        <f ca="1">IF(IFERROR(OFFSET(Indicadores!$C$3,MATCH(ReporteIndicadores!$B168&amp;ReporteIndicadores!$C$8,Indicadores!$P$4:$P$47,0),MATCH(ReporteIndicadores!G$12,Indicadores!$C$3:$G$3,0)-1),"")=0,"",IFERROR(OFFSET(Indicadores!$C$3,MATCH(ReporteIndicadores!$B168&amp;ReporteIndicadores!$C$8,Indicadores!$P$4:$P$47,0),MATCH(ReporteIndicadores!G$12,Indicadores!$C$3:$G$3,0)-1),""))</f>
        <v/>
      </c>
      <c r="N168" s="40" t="str">
        <f t="shared" ca="1" si="20"/>
        <v/>
      </c>
      <c r="O168" s="40" t="str">
        <f t="shared" ca="1" si="21"/>
        <v/>
      </c>
      <c r="P168" s="40" t="str">
        <f t="shared" ca="1" si="22"/>
        <v/>
      </c>
      <c r="Q168" s="40" t="str">
        <f t="shared" ca="1" si="23"/>
        <v/>
      </c>
      <c r="R168" s="40" t="str">
        <f t="shared" ca="1" si="24"/>
        <v/>
      </c>
      <c r="AI168" s="40">
        <v>156</v>
      </c>
    </row>
    <row r="169" spans="2:35" ht="20">
      <c r="B169" s="143">
        <v>157</v>
      </c>
      <c r="C169" s="140" t="str">
        <f ca="1">IF(IFERROR(OFFSET(Indicadores!$C$3,MATCH(ReporteIndicadores!$B169&amp;ReporteIndicadores!$C$8,Indicadores!$P$4:$P$47,0),MATCH(ReporteIndicadores!C$12,Indicadores!$C$3:$G$3,0)-1),"")=0,"",IFERROR(OFFSET(Indicadores!$C$3,MATCH(ReporteIndicadores!$B169&amp;ReporteIndicadores!$C$8,Indicadores!$P$4:$P$47,0),MATCH(ReporteIndicadores!C$12,Indicadores!$C$3:$G$3,0)-1),""))</f>
        <v/>
      </c>
      <c r="D169" s="122"/>
      <c r="E169" s="140" t="str">
        <f ca="1">IF(IFERROR(OFFSET(Indicadores!$C$3,MATCH(ReporteIndicadores!$B169&amp;ReporteIndicadores!$C$8,Indicadores!$P$4:$P$47,0),MATCH(ReporteIndicadores!E$12,Indicadores!$C$3:$G$3,0)-1),"")=0,"",IFERROR(OFFSET(Indicadores!$C$3,MATCH(ReporteIndicadores!$B169&amp;ReporteIndicadores!$C$8,Indicadores!$P$4:$P$47,0),MATCH(ReporteIndicadores!E$12,Indicadores!$C$3:$G$3,0)-1),""))</f>
        <v/>
      </c>
      <c r="F169" s="122"/>
      <c r="G169" s="123" t="str">
        <f ca="1">IF(IFERROR(OFFSET(Indicadores!$C$3,MATCH(ReporteIndicadores!$B169&amp;ReporteIndicadores!$C$8,Indicadores!$P$4:$P$47,0),MATCH(ReporteIndicadores!G$12,Indicadores!$C$3:$G$3,0)-1),"")=0,"",IFERROR(OFFSET(Indicadores!$C$3,MATCH(ReporteIndicadores!$B169&amp;ReporteIndicadores!$C$8,Indicadores!$P$4:$P$47,0),MATCH(ReporteIndicadores!G$12,Indicadores!$C$3:$G$3,0)-1),""))</f>
        <v/>
      </c>
      <c r="N169" s="40" t="str">
        <f t="shared" ca="1" si="20"/>
        <v/>
      </c>
      <c r="O169" s="40" t="str">
        <f t="shared" ca="1" si="21"/>
        <v/>
      </c>
      <c r="P169" s="40" t="str">
        <f t="shared" ca="1" si="22"/>
        <v/>
      </c>
      <c r="Q169" s="40" t="str">
        <f t="shared" ca="1" si="23"/>
        <v/>
      </c>
      <c r="R169" s="40" t="str">
        <f t="shared" ca="1" si="24"/>
        <v/>
      </c>
      <c r="AI169" s="40">
        <v>157</v>
      </c>
    </row>
    <row r="170" spans="2:35" ht="20">
      <c r="B170" s="143">
        <v>158</v>
      </c>
      <c r="C170" s="140" t="str">
        <f ca="1">IF(IFERROR(OFFSET(Indicadores!$C$3,MATCH(ReporteIndicadores!$B170&amp;ReporteIndicadores!$C$8,Indicadores!$P$4:$P$47,0),MATCH(ReporteIndicadores!C$12,Indicadores!$C$3:$G$3,0)-1),"")=0,"",IFERROR(OFFSET(Indicadores!$C$3,MATCH(ReporteIndicadores!$B170&amp;ReporteIndicadores!$C$8,Indicadores!$P$4:$P$47,0),MATCH(ReporteIndicadores!C$12,Indicadores!$C$3:$G$3,0)-1),""))</f>
        <v/>
      </c>
      <c r="D170" s="122"/>
      <c r="E170" s="140" t="str">
        <f ca="1">IF(IFERROR(OFFSET(Indicadores!$C$3,MATCH(ReporteIndicadores!$B170&amp;ReporteIndicadores!$C$8,Indicadores!$P$4:$P$47,0),MATCH(ReporteIndicadores!E$12,Indicadores!$C$3:$G$3,0)-1),"")=0,"",IFERROR(OFFSET(Indicadores!$C$3,MATCH(ReporteIndicadores!$B170&amp;ReporteIndicadores!$C$8,Indicadores!$P$4:$P$47,0),MATCH(ReporteIndicadores!E$12,Indicadores!$C$3:$G$3,0)-1),""))</f>
        <v/>
      </c>
      <c r="F170" s="122"/>
      <c r="G170" s="123" t="str">
        <f ca="1">IF(IFERROR(OFFSET(Indicadores!$C$3,MATCH(ReporteIndicadores!$B170&amp;ReporteIndicadores!$C$8,Indicadores!$P$4:$P$47,0),MATCH(ReporteIndicadores!G$12,Indicadores!$C$3:$G$3,0)-1),"")=0,"",IFERROR(OFFSET(Indicadores!$C$3,MATCH(ReporteIndicadores!$B170&amp;ReporteIndicadores!$C$8,Indicadores!$P$4:$P$47,0),MATCH(ReporteIndicadores!G$12,Indicadores!$C$3:$G$3,0)-1),""))</f>
        <v/>
      </c>
      <c r="N170" s="40" t="str">
        <f t="shared" ca="1" si="20"/>
        <v/>
      </c>
      <c r="O170" s="40" t="str">
        <f t="shared" ca="1" si="21"/>
        <v/>
      </c>
      <c r="P170" s="40" t="str">
        <f t="shared" ca="1" si="22"/>
        <v/>
      </c>
      <c r="Q170" s="40" t="str">
        <f t="shared" ca="1" si="23"/>
        <v/>
      </c>
      <c r="R170" s="40" t="str">
        <f t="shared" ca="1" si="24"/>
        <v/>
      </c>
      <c r="AI170" s="40">
        <v>158</v>
      </c>
    </row>
    <row r="171" spans="2:35" ht="20">
      <c r="B171" s="143">
        <v>159</v>
      </c>
      <c r="C171" s="140" t="str">
        <f ca="1">IF(IFERROR(OFFSET(Indicadores!$C$3,MATCH(ReporteIndicadores!$B171&amp;ReporteIndicadores!$C$8,Indicadores!$P$4:$P$47,0),MATCH(ReporteIndicadores!C$12,Indicadores!$C$3:$G$3,0)-1),"")=0,"",IFERROR(OFFSET(Indicadores!$C$3,MATCH(ReporteIndicadores!$B171&amp;ReporteIndicadores!$C$8,Indicadores!$P$4:$P$47,0),MATCH(ReporteIndicadores!C$12,Indicadores!$C$3:$G$3,0)-1),""))</f>
        <v/>
      </c>
      <c r="D171" s="122"/>
      <c r="E171" s="140" t="str">
        <f ca="1">IF(IFERROR(OFFSET(Indicadores!$C$3,MATCH(ReporteIndicadores!$B171&amp;ReporteIndicadores!$C$8,Indicadores!$P$4:$P$47,0),MATCH(ReporteIndicadores!E$12,Indicadores!$C$3:$G$3,0)-1),"")=0,"",IFERROR(OFFSET(Indicadores!$C$3,MATCH(ReporteIndicadores!$B171&amp;ReporteIndicadores!$C$8,Indicadores!$P$4:$P$47,0),MATCH(ReporteIndicadores!E$12,Indicadores!$C$3:$G$3,0)-1),""))</f>
        <v/>
      </c>
      <c r="F171" s="122"/>
      <c r="G171" s="123" t="str">
        <f ca="1">IF(IFERROR(OFFSET(Indicadores!$C$3,MATCH(ReporteIndicadores!$B171&amp;ReporteIndicadores!$C$8,Indicadores!$P$4:$P$47,0),MATCH(ReporteIndicadores!G$12,Indicadores!$C$3:$G$3,0)-1),"")=0,"",IFERROR(OFFSET(Indicadores!$C$3,MATCH(ReporteIndicadores!$B171&amp;ReporteIndicadores!$C$8,Indicadores!$P$4:$P$47,0),MATCH(ReporteIndicadores!G$12,Indicadores!$C$3:$G$3,0)-1),""))</f>
        <v/>
      </c>
      <c r="N171" s="40" t="str">
        <f t="shared" ca="1" si="20"/>
        <v/>
      </c>
      <c r="O171" s="40" t="str">
        <f t="shared" ca="1" si="21"/>
        <v/>
      </c>
      <c r="P171" s="40" t="str">
        <f t="shared" ca="1" si="22"/>
        <v/>
      </c>
      <c r="Q171" s="40" t="str">
        <f t="shared" ca="1" si="23"/>
        <v/>
      </c>
      <c r="R171" s="40" t="str">
        <f t="shared" ca="1" si="24"/>
        <v/>
      </c>
      <c r="AI171" s="40">
        <v>159</v>
      </c>
    </row>
    <row r="172" spans="2:35" ht="20">
      <c r="B172" s="143">
        <v>160</v>
      </c>
      <c r="C172" s="140" t="str">
        <f ca="1">IF(IFERROR(OFFSET(Indicadores!$C$3,MATCH(ReporteIndicadores!$B172&amp;ReporteIndicadores!$C$8,Indicadores!$P$4:$P$47,0),MATCH(ReporteIndicadores!C$12,Indicadores!$C$3:$G$3,0)-1),"")=0,"",IFERROR(OFFSET(Indicadores!$C$3,MATCH(ReporteIndicadores!$B172&amp;ReporteIndicadores!$C$8,Indicadores!$P$4:$P$47,0),MATCH(ReporteIndicadores!C$12,Indicadores!$C$3:$G$3,0)-1),""))</f>
        <v/>
      </c>
      <c r="D172" s="122"/>
      <c r="E172" s="140" t="str">
        <f ca="1">IF(IFERROR(OFFSET(Indicadores!$C$3,MATCH(ReporteIndicadores!$B172&amp;ReporteIndicadores!$C$8,Indicadores!$P$4:$P$47,0),MATCH(ReporteIndicadores!E$12,Indicadores!$C$3:$G$3,0)-1),"")=0,"",IFERROR(OFFSET(Indicadores!$C$3,MATCH(ReporteIndicadores!$B172&amp;ReporteIndicadores!$C$8,Indicadores!$P$4:$P$47,0),MATCH(ReporteIndicadores!E$12,Indicadores!$C$3:$G$3,0)-1),""))</f>
        <v/>
      </c>
      <c r="F172" s="122"/>
      <c r="G172" s="123" t="str">
        <f ca="1">IF(IFERROR(OFFSET(Indicadores!$C$3,MATCH(ReporteIndicadores!$B172&amp;ReporteIndicadores!$C$8,Indicadores!$P$4:$P$47,0),MATCH(ReporteIndicadores!G$12,Indicadores!$C$3:$G$3,0)-1),"")=0,"",IFERROR(OFFSET(Indicadores!$C$3,MATCH(ReporteIndicadores!$B172&amp;ReporteIndicadores!$C$8,Indicadores!$P$4:$P$47,0),MATCH(ReporteIndicadores!G$12,Indicadores!$C$3:$G$3,0)-1),""))</f>
        <v/>
      </c>
      <c r="N172" s="40" t="str">
        <f t="shared" ca="1" si="20"/>
        <v/>
      </c>
      <c r="O172" s="40" t="str">
        <f t="shared" ca="1" si="21"/>
        <v/>
      </c>
      <c r="P172" s="40" t="str">
        <f t="shared" ca="1" si="22"/>
        <v/>
      </c>
      <c r="Q172" s="40" t="str">
        <f t="shared" ca="1" si="23"/>
        <v/>
      </c>
      <c r="R172" s="40" t="str">
        <f t="shared" ca="1" si="24"/>
        <v/>
      </c>
      <c r="AI172" s="40">
        <v>160</v>
      </c>
    </row>
    <row r="173" spans="2:35" ht="20">
      <c r="B173" s="143">
        <v>161</v>
      </c>
      <c r="C173" s="140" t="str">
        <f ca="1">IF(IFERROR(OFFSET(Indicadores!$C$3,MATCH(ReporteIndicadores!$B173&amp;ReporteIndicadores!$C$8,Indicadores!$P$4:$P$47,0),MATCH(ReporteIndicadores!C$12,Indicadores!$C$3:$G$3,0)-1),"")=0,"",IFERROR(OFFSET(Indicadores!$C$3,MATCH(ReporteIndicadores!$B173&amp;ReporteIndicadores!$C$8,Indicadores!$P$4:$P$47,0),MATCH(ReporteIndicadores!C$12,Indicadores!$C$3:$G$3,0)-1),""))</f>
        <v/>
      </c>
      <c r="D173" s="122"/>
      <c r="E173" s="140" t="str">
        <f ca="1">IF(IFERROR(OFFSET(Indicadores!$C$3,MATCH(ReporteIndicadores!$B173&amp;ReporteIndicadores!$C$8,Indicadores!$P$4:$P$47,0),MATCH(ReporteIndicadores!E$12,Indicadores!$C$3:$G$3,0)-1),"")=0,"",IFERROR(OFFSET(Indicadores!$C$3,MATCH(ReporteIndicadores!$B173&amp;ReporteIndicadores!$C$8,Indicadores!$P$4:$P$47,0),MATCH(ReporteIndicadores!E$12,Indicadores!$C$3:$G$3,0)-1),""))</f>
        <v/>
      </c>
      <c r="F173" s="122"/>
      <c r="G173" s="123" t="str">
        <f ca="1">IF(IFERROR(OFFSET(Indicadores!$C$3,MATCH(ReporteIndicadores!$B173&amp;ReporteIndicadores!$C$8,Indicadores!$P$4:$P$47,0),MATCH(ReporteIndicadores!G$12,Indicadores!$C$3:$G$3,0)-1),"")=0,"",IFERROR(OFFSET(Indicadores!$C$3,MATCH(ReporteIndicadores!$B173&amp;ReporteIndicadores!$C$8,Indicadores!$P$4:$P$47,0),MATCH(ReporteIndicadores!G$12,Indicadores!$C$3:$G$3,0)-1),""))</f>
        <v/>
      </c>
      <c r="N173" s="40" t="str">
        <f t="shared" ref="N173:N196" ca="1" si="25">+IF($G173=100,$G173,"")</f>
        <v/>
      </c>
      <c r="O173" s="40" t="str">
        <f t="shared" ref="O173:O196" ca="1" si="26">+IF(AND($G173&lt;$N$10,$G173&gt;=$O$10),$G173,"")</f>
        <v/>
      </c>
      <c r="P173" s="40" t="str">
        <f t="shared" ref="P173:P196" ca="1" si="27">+IF(AND($G173&lt;$O$10,$G173&gt;=$P$10),$G173,"")</f>
        <v/>
      </c>
      <c r="Q173" s="40" t="str">
        <f t="shared" ref="Q173:Q196" ca="1" si="28">+IF(AND($G173&lt;$P$10,$G173&gt;=$Q$10),$G173,"")</f>
        <v/>
      </c>
      <c r="R173" s="40" t="str">
        <f t="shared" ref="R173:R196" ca="1" si="29">+IF($G173&lt;$Q$10,$G173,"")</f>
        <v/>
      </c>
      <c r="AI173" s="40">
        <v>161</v>
      </c>
    </row>
    <row r="174" spans="2:35" ht="20">
      <c r="B174" s="143">
        <v>162</v>
      </c>
      <c r="C174" s="140" t="str">
        <f ca="1">IF(IFERROR(OFFSET(Indicadores!$C$3,MATCH(ReporteIndicadores!$B174&amp;ReporteIndicadores!$C$8,Indicadores!$P$4:$P$47,0),MATCH(ReporteIndicadores!C$12,Indicadores!$C$3:$G$3,0)-1),"")=0,"",IFERROR(OFFSET(Indicadores!$C$3,MATCH(ReporteIndicadores!$B174&amp;ReporteIndicadores!$C$8,Indicadores!$P$4:$P$47,0),MATCH(ReporteIndicadores!C$12,Indicadores!$C$3:$G$3,0)-1),""))</f>
        <v/>
      </c>
      <c r="D174" s="122"/>
      <c r="E174" s="140" t="str">
        <f ca="1">IF(IFERROR(OFFSET(Indicadores!$C$3,MATCH(ReporteIndicadores!$B174&amp;ReporteIndicadores!$C$8,Indicadores!$P$4:$P$47,0),MATCH(ReporteIndicadores!E$12,Indicadores!$C$3:$G$3,0)-1),"")=0,"",IFERROR(OFFSET(Indicadores!$C$3,MATCH(ReporteIndicadores!$B174&amp;ReporteIndicadores!$C$8,Indicadores!$P$4:$P$47,0),MATCH(ReporteIndicadores!E$12,Indicadores!$C$3:$G$3,0)-1),""))</f>
        <v/>
      </c>
      <c r="F174" s="122"/>
      <c r="G174" s="123" t="str">
        <f ca="1">IF(IFERROR(OFFSET(Indicadores!$C$3,MATCH(ReporteIndicadores!$B174&amp;ReporteIndicadores!$C$8,Indicadores!$P$4:$P$47,0),MATCH(ReporteIndicadores!G$12,Indicadores!$C$3:$G$3,0)-1),"")=0,"",IFERROR(OFFSET(Indicadores!$C$3,MATCH(ReporteIndicadores!$B174&amp;ReporteIndicadores!$C$8,Indicadores!$P$4:$P$47,0),MATCH(ReporteIndicadores!G$12,Indicadores!$C$3:$G$3,0)-1),""))</f>
        <v/>
      </c>
      <c r="N174" s="40" t="str">
        <f t="shared" ca="1" si="25"/>
        <v/>
      </c>
      <c r="O174" s="40" t="str">
        <f t="shared" ca="1" si="26"/>
        <v/>
      </c>
      <c r="P174" s="40" t="str">
        <f t="shared" ca="1" si="27"/>
        <v/>
      </c>
      <c r="Q174" s="40" t="str">
        <f t="shared" ca="1" si="28"/>
        <v/>
      </c>
      <c r="R174" s="40" t="str">
        <f t="shared" ca="1" si="29"/>
        <v/>
      </c>
      <c r="AI174" s="40">
        <v>162</v>
      </c>
    </row>
    <row r="175" spans="2:35" ht="20">
      <c r="B175" s="143">
        <v>163</v>
      </c>
      <c r="C175" s="140" t="str">
        <f ca="1">IF(IFERROR(OFFSET(Indicadores!$C$3,MATCH(ReporteIndicadores!$B175&amp;ReporteIndicadores!$C$8,Indicadores!$P$4:$P$47,0),MATCH(ReporteIndicadores!C$12,Indicadores!$C$3:$G$3,0)-1),"")=0,"",IFERROR(OFFSET(Indicadores!$C$3,MATCH(ReporteIndicadores!$B175&amp;ReporteIndicadores!$C$8,Indicadores!$P$4:$P$47,0),MATCH(ReporteIndicadores!C$12,Indicadores!$C$3:$G$3,0)-1),""))</f>
        <v/>
      </c>
      <c r="D175" s="122"/>
      <c r="E175" s="140" t="str">
        <f ca="1">IF(IFERROR(OFFSET(Indicadores!$C$3,MATCH(ReporteIndicadores!$B175&amp;ReporteIndicadores!$C$8,Indicadores!$P$4:$P$47,0),MATCH(ReporteIndicadores!E$12,Indicadores!$C$3:$G$3,0)-1),"")=0,"",IFERROR(OFFSET(Indicadores!$C$3,MATCH(ReporteIndicadores!$B175&amp;ReporteIndicadores!$C$8,Indicadores!$P$4:$P$47,0),MATCH(ReporteIndicadores!E$12,Indicadores!$C$3:$G$3,0)-1),""))</f>
        <v/>
      </c>
      <c r="F175" s="122"/>
      <c r="G175" s="123" t="str">
        <f ca="1">IF(IFERROR(OFFSET(Indicadores!$C$3,MATCH(ReporteIndicadores!$B175&amp;ReporteIndicadores!$C$8,Indicadores!$P$4:$P$47,0),MATCH(ReporteIndicadores!G$12,Indicadores!$C$3:$G$3,0)-1),"")=0,"",IFERROR(OFFSET(Indicadores!$C$3,MATCH(ReporteIndicadores!$B175&amp;ReporteIndicadores!$C$8,Indicadores!$P$4:$P$47,0),MATCH(ReporteIndicadores!G$12,Indicadores!$C$3:$G$3,0)-1),""))</f>
        <v/>
      </c>
      <c r="N175" s="40" t="str">
        <f t="shared" ca="1" si="25"/>
        <v/>
      </c>
      <c r="O175" s="40" t="str">
        <f t="shared" ca="1" si="26"/>
        <v/>
      </c>
      <c r="P175" s="40" t="str">
        <f t="shared" ca="1" si="27"/>
        <v/>
      </c>
      <c r="Q175" s="40" t="str">
        <f t="shared" ca="1" si="28"/>
        <v/>
      </c>
      <c r="R175" s="40" t="str">
        <f t="shared" ca="1" si="29"/>
        <v/>
      </c>
      <c r="AI175" s="40">
        <v>163</v>
      </c>
    </row>
    <row r="176" spans="2:35" ht="20">
      <c r="B176" s="143">
        <v>164</v>
      </c>
      <c r="C176" s="140" t="str">
        <f ca="1">IF(IFERROR(OFFSET(Indicadores!$C$3,MATCH(ReporteIndicadores!$B176&amp;ReporteIndicadores!$C$8,Indicadores!$P$4:$P$47,0),MATCH(ReporteIndicadores!C$12,Indicadores!$C$3:$G$3,0)-1),"")=0,"",IFERROR(OFFSET(Indicadores!$C$3,MATCH(ReporteIndicadores!$B176&amp;ReporteIndicadores!$C$8,Indicadores!$P$4:$P$47,0),MATCH(ReporteIndicadores!C$12,Indicadores!$C$3:$G$3,0)-1),""))</f>
        <v/>
      </c>
      <c r="D176" s="122"/>
      <c r="E176" s="140" t="str">
        <f ca="1">IF(IFERROR(OFFSET(Indicadores!$C$3,MATCH(ReporteIndicadores!$B176&amp;ReporteIndicadores!$C$8,Indicadores!$P$4:$P$47,0),MATCH(ReporteIndicadores!E$12,Indicadores!$C$3:$G$3,0)-1),"")=0,"",IFERROR(OFFSET(Indicadores!$C$3,MATCH(ReporteIndicadores!$B176&amp;ReporteIndicadores!$C$8,Indicadores!$P$4:$P$47,0),MATCH(ReporteIndicadores!E$12,Indicadores!$C$3:$G$3,0)-1),""))</f>
        <v/>
      </c>
      <c r="F176" s="122"/>
      <c r="G176" s="123" t="str">
        <f ca="1">IF(IFERROR(OFFSET(Indicadores!$C$3,MATCH(ReporteIndicadores!$B176&amp;ReporteIndicadores!$C$8,Indicadores!$P$4:$P$47,0),MATCH(ReporteIndicadores!G$12,Indicadores!$C$3:$G$3,0)-1),"")=0,"",IFERROR(OFFSET(Indicadores!$C$3,MATCH(ReporteIndicadores!$B176&amp;ReporteIndicadores!$C$8,Indicadores!$P$4:$P$47,0),MATCH(ReporteIndicadores!G$12,Indicadores!$C$3:$G$3,0)-1),""))</f>
        <v/>
      </c>
      <c r="N176" s="40" t="str">
        <f t="shared" ca="1" si="25"/>
        <v/>
      </c>
      <c r="O176" s="40" t="str">
        <f t="shared" ca="1" si="26"/>
        <v/>
      </c>
      <c r="P176" s="40" t="str">
        <f t="shared" ca="1" si="27"/>
        <v/>
      </c>
      <c r="Q176" s="40" t="str">
        <f t="shared" ca="1" si="28"/>
        <v/>
      </c>
      <c r="R176" s="40" t="str">
        <f t="shared" ca="1" si="29"/>
        <v/>
      </c>
      <c r="AI176" s="40">
        <v>164</v>
      </c>
    </row>
    <row r="177" spans="2:35" ht="20">
      <c r="B177" s="143">
        <v>165</v>
      </c>
      <c r="C177" s="140" t="str">
        <f ca="1">IF(IFERROR(OFFSET(Indicadores!$C$3,MATCH(ReporteIndicadores!$B177&amp;ReporteIndicadores!$C$8,Indicadores!$P$4:$P$47,0),MATCH(ReporteIndicadores!C$12,Indicadores!$C$3:$G$3,0)-1),"")=0,"",IFERROR(OFFSET(Indicadores!$C$3,MATCH(ReporteIndicadores!$B177&amp;ReporteIndicadores!$C$8,Indicadores!$P$4:$P$47,0),MATCH(ReporteIndicadores!C$12,Indicadores!$C$3:$G$3,0)-1),""))</f>
        <v/>
      </c>
      <c r="D177" s="122"/>
      <c r="E177" s="140" t="str">
        <f ca="1">IF(IFERROR(OFFSET(Indicadores!$C$3,MATCH(ReporteIndicadores!$B177&amp;ReporteIndicadores!$C$8,Indicadores!$P$4:$P$47,0),MATCH(ReporteIndicadores!E$12,Indicadores!$C$3:$G$3,0)-1),"")=0,"",IFERROR(OFFSET(Indicadores!$C$3,MATCH(ReporteIndicadores!$B177&amp;ReporteIndicadores!$C$8,Indicadores!$P$4:$P$47,0),MATCH(ReporteIndicadores!E$12,Indicadores!$C$3:$G$3,0)-1),""))</f>
        <v/>
      </c>
      <c r="F177" s="122"/>
      <c r="G177" s="123" t="str">
        <f ca="1">IF(IFERROR(OFFSET(Indicadores!$C$3,MATCH(ReporteIndicadores!$B177&amp;ReporteIndicadores!$C$8,Indicadores!$P$4:$P$47,0),MATCH(ReporteIndicadores!G$12,Indicadores!$C$3:$G$3,0)-1),"")=0,"",IFERROR(OFFSET(Indicadores!$C$3,MATCH(ReporteIndicadores!$B177&amp;ReporteIndicadores!$C$8,Indicadores!$P$4:$P$47,0),MATCH(ReporteIndicadores!G$12,Indicadores!$C$3:$G$3,0)-1),""))</f>
        <v/>
      </c>
      <c r="N177" s="40" t="str">
        <f t="shared" ca="1" si="25"/>
        <v/>
      </c>
      <c r="O177" s="40" t="str">
        <f t="shared" ca="1" si="26"/>
        <v/>
      </c>
      <c r="P177" s="40" t="str">
        <f t="shared" ca="1" si="27"/>
        <v/>
      </c>
      <c r="Q177" s="40" t="str">
        <f t="shared" ca="1" si="28"/>
        <v/>
      </c>
      <c r="R177" s="40" t="str">
        <f t="shared" ca="1" si="29"/>
        <v/>
      </c>
      <c r="AI177" s="40">
        <v>165</v>
      </c>
    </row>
    <row r="178" spans="2:35" ht="20">
      <c r="B178" s="143">
        <v>166</v>
      </c>
      <c r="C178" s="140" t="str">
        <f ca="1">IF(IFERROR(OFFSET(Indicadores!$C$3,MATCH(ReporteIndicadores!$B178&amp;ReporteIndicadores!$C$8,Indicadores!$P$4:$P$47,0),MATCH(ReporteIndicadores!C$12,Indicadores!$C$3:$G$3,0)-1),"")=0,"",IFERROR(OFFSET(Indicadores!$C$3,MATCH(ReporteIndicadores!$B178&amp;ReporteIndicadores!$C$8,Indicadores!$P$4:$P$47,0),MATCH(ReporteIndicadores!C$12,Indicadores!$C$3:$G$3,0)-1),""))</f>
        <v/>
      </c>
      <c r="D178" s="122"/>
      <c r="E178" s="140" t="str">
        <f ca="1">IF(IFERROR(OFFSET(Indicadores!$C$3,MATCH(ReporteIndicadores!$B178&amp;ReporteIndicadores!$C$8,Indicadores!$P$4:$P$47,0),MATCH(ReporteIndicadores!E$12,Indicadores!$C$3:$G$3,0)-1),"")=0,"",IFERROR(OFFSET(Indicadores!$C$3,MATCH(ReporteIndicadores!$B178&amp;ReporteIndicadores!$C$8,Indicadores!$P$4:$P$47,0),MATCH(ReporteIndicadores!E$12,Indicadores!$C$3:$G$3,0)-1),""))</f>
        <v/>
      </c>
      <c r="F178" s="122"/>
      <c r="G178" s="123" t="str">
        <f ca="1">IF(IFERROR(OFFSET(Indicadores!$C$3,MATCH(ReporteIndicadores!$B178&amp;ReporteIndicadores!$C$8,Indicadores!$P$4:$P$47,0),MATCH(ReporteIndicadores!G$12,Indicadores!$C$3:$G$3,0)-1),"")=0,"",IFERROR(OFFSET(Indicadores!$C$3,MATCH(ReporteIndicadores!$B178&amp;ReporteIndicadores!$C$8,Indicadores!$P$4:$P$47,0),MATCH(ReporteIndicadores!G$12,Indicadores!$C$3:$G$3,0)-1),""))</f>
        <v/>
      </c>
      <c r="N178" s="40" t="str">
        <f t="shared" ca="1" si="25"/>
        <v/>
      </c>
      <c r="O178" s="40" t="str">
        <f t="shared" ca="1" si="26"/>
        <v/>
      </c>
      <c r="P178" s="40" t="str">
        <f t="shared" ca="1" si="27"/>
        <v/>
      </c>
      <c r="Q178" s="40" t="str">
        <f t="shared" ca="1" si="28"/>
        <v/>
      </c>
      <c r="R178" s="40" t="str">
        <f t="shared" ca="1" si="29"/>
        <v/>
      </c>
      <c r="AI178" s="40">
        <v>166</v>
      </c>
    </row>
    <row r="179" spans="2:35" ht="20">
      <c r="B179" s="143">
        <v>167</v>
      </c>
      <c r="C179" s="140" t="str">
        <f ca="1">IF(IFERROR(OFFSET(Indicadores!$C$3,MATCH(ReporteIndicadores!$B179&amp;ReporteIndicadores!$C$8,Indicadores!$P$4:$P$47,0),MATCH(ReporteIndicadores!C$12,Indicadores!$C$3:$G$3,0)-1),"")=0,"",IFERROR(OFFSET(Indicadores!$C$3,MATCH(ReporteIndicadores!$B179&amp;ReporteIndicadores!$C$8,Indicadores!$P$4:$P$47,0),MATCH(ReporteIndicadores!C$12,Indicadores!$C$3:$G$3,0)-1),""))</f>
        <v/>
      </c>
      <c r="D179" s="122"/>
      <c r="E179" s="140" t="str">
        <f ca="1">IF(IFERROR(OFFSET(Indicadores!$C$3,MATCH(ReporteIndicadores!$B179&amp;ReporteIndicadores!$C$8,Indicadores!$P$4:$P$47,0),MATCH(ReporteIndicadores!E$12,Indicadores!$C$3:$G$3,0)-1),"")=0,"",IFERROR(OFFSET(Indicadores!$C$3,MATCH(ReporteIndicadores!$B179&amp;ReporteIndicadores!$C$8,Indicadores!$P$4:$P$47,0),MATCH(ReporteIndicadores!E$12,Indicadores!$C$3:$G$3,0)-1),""))</f>
        <v/>
      </c>
      <c r="F179" s="122"/>
      <c r="G179" s="123" t="str">
        <f ca="1">IF(IFERROR(OFFSET(Indicadores!$C$3,MATCH(ReporteIndicadores!$B179&amp;ReporteIndicadores!$C$8,Indicadores!$P$4:$P$47,0),MATCH(ReporteIndicadores!G$12,Indicadores!$C$3:$G$3,0)-1),"")=0,"",IFERROR(OFFSET(Indicadores!$C$3,MATCH(ReporteIndicadores!$B179&amp;ReporteIndicadores!$C$8,Indicadores!$P$4:$P$47,0),MATCH(ReporteIndicadores!G$12,Indicadores!$C$3:$G$3,0)-1),""))</f>
        <v/>
      </c>
      <c r="N179" s="40" t="str">
        <f t="shared" ca="1" si="25"/>
        <v/>
      </c>
      <c r="O179" s="40" t="str">
        <f t="shared" ca="1" si="26"/>
        <v/>
      </c>
      <c r="P179" s="40" t="str">
        <f t="shared" ca="1" si="27"/>
        <v/>
      </c>
      <c r="Q179" s="40" t="str">
        <f t="shared" ca="1" si="28"/>
        <v/>
      </c>
      <c r="R179" s="40" t="str">
        <f t="shared" ca="1" si="29"/>
        <v/>
      </c>
      <c r="AI179" s="40">
        <v>167</v>
      </c>
    </row>
    <row r="180" spans="2:35" ht="20">
      <c r="B180" s="143">
        <v>168</v>
      </c>
      <c r="C180" s="140" t="str">
        <f ca="1">IF(IFERROR(OFFSET(Indicadores!$C$3,MATCH(ReporteIndicadores!$B180&amp;ReporteIndicadores!$C$8,Indicadores!$P$4:$P$47,0),MATCH(ReporteIndicadores!C$12,Indicadores!$C$3:$G$3,0)-1),"")=0,"",IFERROR(OFFSET(Indicadores!$C$3,MATCH(ReporteIndicadores!$B180&amp;ReporteIndicadores!$C$8,Indicadores!$P$4:$P$47,0),MATCH(ReporteIndicadores!C$12,Indicadores!$C$3:$G$3,0)-1),""))</f>
        <v/>
      </c>
      <c r="D180" s="122"/>
      <c r="E180" s="140" t="str">
        <f ca="1">IF(IFERROR(OFFSET(Indicadores!$C$3,MATCH(ReporteIndicadores!$B180&amp;ReporteIndicadores!$C$8,Indicadores!$P$4:$P$47,0),MATCH(ReporteIndicadores!E$12,Indicadores!$C$3:$G$3,0)-1),"")=0,"",IFERROR(OFFSET(Indicadores!$C$3,MATCH(ReporteIndicadores!$B180&amp;ReporteIndicadores!$C$8,Indicadores!$P$4:$P$47,0),MATCH(ReporteIndicadores!E$12,Indicadores!$C$3:$G$3,0)-1),""))</f>
        <v/>
      </c>
      <c r="F180" s="122"/>
      <c r="G180" s="123" t="str">
        <f ca="1">IF(IFERROR(OFFSET(Indicadores!$C$3,MATCH(ReporteIndicadores!$B180&amp;ReporteIndicadores!$C$8,Indicadores!$P$4:$P$47,0),MATCH(ReporteIndicadores!G$12,Indicadores!$C$3:$G$3,0)-1),"")=0,"",IFERROR(OFFSET(Indicadores!$C$3,MATCH(ReporteIndicadores!$B180&amp;ReporteIndicadores!$C$8,Indicadores!$P$4:$P$47,0),MATCH(ReporteIndicadores!G$12,Indicadores!$C$3:$G$3,0)-1),""))</f>
        <v/>
      </c>
      <c r="N180" s="40" t="str">
        <f t="shared" ca="1" si="25"/>
        <v/>
      </c>
      <c r="O180" s="40" t="str">
        <f t="shared" ca="1" si="26"/>
        <v/>
      </c>
      <c r="P180" s="40" t="str">
        <f t="shared" ca="1" si="27"/>
        <v/>
      </c>
      <c r="Q180" s="40" t="str">
        <f t="shared" ca="1" si="28"/>
        <v/>
      </c>
      <c r="R180" s="40" t="str">
        <f t="shared" ca="1" si="29"/>
        <v/>
      </c>
      <c r="AI180" s="40">
        <v>168</v>
      </c>
    </row>
    <row r="181" spans="2:35" ht="20">
      <c r="B181" s="143">
        <v>169</v>
      </c>
      <c r="C181" s="140" t="str">
        <f ca="1">IF(IFERROR(OFFSET(Indicadores!$C$3,MATCH(ReporteIndicadores!$B181&amp;ReporteIndicadores!$C$8,Indicadores!$P$4:$P$47,0),MATCH(ReporteIndicadores!C$12,Indicadores!$C$3:$G$3,0)-1),"")=0,"",IFERROR(OFFSET(Indicadores!$C$3,MATCH(ReporteIndicadores!$B181&amp;ReporteIndicadores!$C$8,Indicadores!$P$4:$P$47,0),MATCH(ReporteIndicadores!C$12,Indicadores!$C$3:$G$3,0)-1),""))</f>
        <v/>
      </c>
      <c r="D181" s="122"/>
      <c r="E181" s="140" t="str">
        <f ca="1">IF(IFERROR(OFFSET(Indicadores!$C$3,MATCH(ReporteIndicadores!$B181&amp;ReporteIndicadores!$C$8,Indicadores!$P$4:$P$47,0),MATCH(ReporteIndicadores!E$12,Indicadores!$C$3:$G$3,0)-1),"")=0,"",IFERROR(OFFSET(Indicadores!$C$3,MATCH(ReporteIndicadores!$B181&amp;ReporteIndicadores!$C$8,Indicadores!$P$4:$P$47,0),MATCH(ReporteIndicadores!E$12,Indicadores!$C$3:$G$3,0)-1),""))</f>
        <v/>
      </c>
      <c r="F181" s="122"/>
      <c r="G181" s="123" t="str">
        <f ca="1">IF(IFERROR(OFFSET(Indicadores!$C$3,MATCH(ReporteIndicadores!$B181&amp;ReporteIndicadores!$C$8,Indicadores!$P$4:$P$47,0),MATCH(ReporteIndicadores!G$12,Indicadores!$C$3:$G$3,0)-1),"")=0,"",IFERROR(OFFSET(Indicadores!$C$3,MATCH(ReporteIndicadores!$B181&amp;ReporteIndicadores!$C$8,Indicadores!$P$4:$P$47,0),MATCH(ReporteIndicadores!G$12,Indicadores!$C$3:$G$3,0)-1),""))</f>
        <v/>
      </c>
      <c r="N181" s="40" t="str">
        <f t="shared" ca="1" si="25"/>
        <v/>
      </c>
      <c r="O181" s="40" t="str">
        <f t="shared" ca="1" si="26"/>
        <v/>
      </c>
      <c r="P181" s="40" t="str">
        <f t="shared" ca="1" si="27"/>
        <v/>
      </c>
      <c r="Q181" s="40" t="str">
        <f t="shared" ca="1" si="28"/>
        <v/>
      </c>
      <c r="R181" s="40" t="str">
        <f t="shared" ca="1" si="29"/>
        <v/>
      </c>
      <c r="AI181" s="40">
        <v>169</v>
      </c>
    </row>
    <row r="182" spans="2:35" ht="20">
      <c r="B182" s="143">
        <v>170</v>
      </c>
      <c r="C182" s="140" t="str">
        <f ca="1">IF(IFERROR(OFFSET(Indicadores!$C$3,MATCH(ReporteIndicadores!$B182&amp;ReporteIndicadores!$C$8,Indicadores!$P$4:$P$47,0),MATCH(ReporteIndicadores!C$12,Indicadores!$C$3:$G$3,0)-1),"")=0,"",IFERROR(OFFSET(Indicadores!$C$3,MATCH(ReporteIndicadores!$B182&amp;ReporteIndicadores!$C$8,Indicadores!$P$4:$P$47,0),MATCH(ReporteIndicadores!C$12,Indicadores!$C$3:$G$3,0)-1),""))</f>
        <v/>
      </c>
      <c r="D182" s="122"/>
      <c r="E182" s="140" t="str">
        <f ca="1">IF(IFERROR(OFFSET(Indicadores!$C$3,MATCH(ReporteIndicadores!$B182&amp;ReporteIndicadores!$C$8,Indicadores!$P$4:$P$47,0),MATCH(ReporteIndicadores!E$12,Indicadores!$C$3:$G$3,0)-1),"")=0,"",IFERROR(OFFSET(Indicadores!$C$3,MATCH(ReporteIndicadores!$B182&amp;ReporteIndicadores!$C$8,Indicadores!$P$4:$P$47,0),MATCH(ReporteIndicadores!E$12,Indicadores!$C$3:$G$3,0)-1),""))</f>
        <v/>
      </c>
      <c r="F182" s="122"/>
      <c r="G182" s="123" t="str">
        <f ca="1">IF(IFERROR(OFFSET(Indicadores!$C$3,MATCH(ReporteIndicadores!$B182&amp;ReporteIndicadores!$C$8,Indicadores!$P$4:$P$47,0),MATCH(ReporteIndicadores!G$12,Indicadores!$C$3:$G$3,0)-1),"")=0,"",IFERROR(OFFSET(Indicadores!$C$3,MATCH(ReporteIndicadores!$B182&amp;ReporteIndicadores!$C$8,Indicadores!$P$4:$P$47,0),MATCH(ReporteIndicadores!G$12,Indicadores!$C$3:$G$3,0)-1),""))</f>
        <v/>
      </c>
      <c r="N182" s="40" t="str">
        <f t="shared" ca="1" si="25"/>
        <v/>
      </c>
      <c r="O182" s="40" t="str">
        <f t="shared" ca="1" si="26"/>
        <v/>
      </c>
      <c r="P182" s="40" t="str">
        <f t="shared" ca="1" si="27"/>
        <v/>
      </c>
      <c r="Q182" s="40" t="str">
        <f t="shared" ca="1" si="28"/>
        <v/>
      </c>
      <c r="R182" s="40" t="str">
        <f t="shared" ca="1" si="29"/>
        <v/>
      </c>
      <c r="AI182" s="40">
        <v>170</v>
      </c>
    </row>
    <row r="183" spans="2:35" ht="20">
      <c r="B183" s="143">
        <v>171</v>
      </c>
      <c r="C183" s="140" t="str">
        <f ca="1">IF(IFERROR(OFFSET(Indicadores!$C$3,MATCH(ReporteIndicadores!$B183&amp;ReporteIndicadores!$C$8,Indicadores!$P$4:$P$47,0),MATCH(ReporteIndicadores!C$12,Indicadores!$C$3:$G$3,0)-1),"")=0,"",IFERROR(OFFSET(Indicadores!$C$3,MATCH(ReporteIndicadores!$B183&amp;ReporteIndicadores!$C$8,Indicadores!$P$4:$P$47,0),MATCH(ReporteIndicadores!C$12,Indicadores!$C$3:$G$3,0)-1),""))</f>
        <v/>
      </c>
      <c r="D183" s="122"/>
      <c r="E183" s="140" t="str">
        <f ca="1">IF(IFERROR(OFFSET(Indicadores!$C$3,MATCH(ReporteIndicadores!$B183&amp;ReporteIndicadores!$C$8,Indicadores!$P$4:$P$47,0),MATCH(ReporteIndicadores!E$12,Indicadores!$C$3:$G$3,0)-1),"")=0,"",IFERROR(OFFSET(Indicadores!$C$3,MATCH(ReporteIndicadores!$B183&amp;ReporteIndicadores!$C$8,Indicadores!$P$4:$P$47,0),MATCH(ReporteIndicadores!E$12,Indicadores!$C$3:$G$3,0)-1),""))</f>
        <v/>
      </c>
      <c r="F183" s="122"/>
      <c r="G183" s="123" t="str">
        <f ca="1">IF(IFERROR(OFFSET(Indicadores!$C$3,MATCH(ReporteIndicadores!$B183&amp;ReporteIndicadores!$C$8,Indicadores!$P$4:$P$47,0),MATCH(ReporteIndicadores!G$12,Indicadores!$C$3:$G$3,0)-1),"")=0,"",IFERROR(OFFSET(Indicadores!$C$3,MATCH(ReporteIndicadores!$B183&amp;ReporteIndicadores!$C$8,Indicadores!$P$4:$P$47,0),MATCH(ReporteIndicadores!G$12,Indicadores!$C$3:$G$3,0)-1),""))</f>
        <v/>
      </c>
      <c r="N183" s="40" t="str">
        <f t="shared" ca="1" si="25"/>
        <v/>
      </c>
      <c r="O183" s="40" t="str">
        <f t="shared" ca="1" si="26"/>
        <v/>
      </c>
      <c r="P183" s="40" t="str">
        <f t="shared" ca="1" si="27"/>
        <v/>
      </c>
      <c r="Q183" s="40" t="str">
        <f t="shared" ca="1" si="28"/>
        <v/>
      </c>
      <c r="R183" s="40" t="str">
        <f t="shared" ca="1" si="29"/>
        <v/>
      </c>
      <c r="AI183" s="40">
        <v>171</v>
      </c>
    </row>
    <row r="184" spans="2:35" ht="20">
      <c r="B184" s="143">
        <v>172</v>
      </c>
      <c r="C184" s="140" t="str">
        <f ca="1">IF(IFERROR(OFFSET(Indicadores!$C$3,MATCH(ReporteIndicadores!$B184&amp;ReporteIndicadores!$C$8,Indicadores!$P$4:$P$47,0),MATCH(ReporteIndicadores!C$12,Indicadores!$C$3:$G$3,0)-1),"")=0,"",IFERROR(OFFSET(Indicadores!$C$3,MATCH(ReporteIndicadores!$B184&amp;ReporteIndicadores!$C$8,Indicadores!$P$4:$P$47,0),MATCH(ReporteIndicadores!C$12,Indicadores!$C$3:$G$3,0)-1),""))</f>
        <v/>
      </c>
      <c r="D184" s="122"/>
      <c r="E184" s="140" t="str">
        <f ca="1">IF(IFERROR(OFFSET(Indicadores!$C$3,MATCH(ReporteIndicadores!$B184&amp;ReporteIndicadores!$C$8,Indicadores!$P$4:$P$47,0),MATCH(ReporteIndicadores!E$12,Indicadores!$C$3:$G$3,0)-1),"")=0,"",IFERROR(OFFSET(Indicadores!$C$3,MATCH(ReporteIndicadores!$B184&amp;ReporteIndicadores!$C$8,Indicadores!$P$4:$P$47,0),MATCH(ReporteIndicadores!E$12,Indicadores!$C$3:$G$3,0)-1),""))</f>
        <v/>
      </c>
      <c r="F184" s="122"/>
      <c r="G184" s="123" t="str">
        <f ca="1">IF(IFERROR(OFFSET(Indicadores!$C$3,MATCH(ReporteIndicadores!$B184&amp;ReporteIndicadores!$C$8,Indicadores!$P$4:$P$47,0),MATCH(ReporteIndicadores!G$12,Indicadores!$C$3:$G$3,0)-1),"")=0,"",IFERROR(OFFSET(Indicadores!$C$3,MATCH(ReporteIndicadores!$B184&amp;ReporteIndicadores!$C$8,Indicadores!$P$4:$P$47,0),MATCH(ReporteIndicadores!G$12,Indicadores!$C$3:$G$3,0)-1),""))</f>
        <v/>
      </c>
      <c r="N184" s="40" t="str">
        <f t="shared" ca="1" si="25"/>
        <v/>
      </c>
      <c r="O184" s="40" t="str">
        <f t="shared" ca="1" si="26"/>
        <v/>
      </c>
      <c r="P184" s="40" t="str">
        <f t="shared" ca="1" si="27"/>
        <v/>
      </c>
      <c r="Q184" s="40" t="str">
        <f t="shared" ca="1" si="28"/>
        <v/>
      </c>
      <c r="R184" s="40" t="str">
        <f t="shared" ca="1" si="29"/>
        <v/>
      </c>
      <c r="AI184" s="40">
        <v>172</v>
      </c>
    </row>
    <row r="185" spans="2:35" ht="20">
      <c r="B185" s="143">
        <v>173</v>
      </c>
      <c r="C185" s="140" t="str">
        <f ca="1">IF(IFERROR(OFFSET(Indicadores!$C$3,MATCH(ReporteIndicadores!$B185&amp;ReporteIndicadores!$C$8,Indicadores!$P$4:$P$47,0),MATCH(ReporteIndicadores!C$12,Indicadores!$C$3:$G$3,0)-1),"")=0,"",IFERROR(OFFSET(Indicadores!$C$3,MATCH(ReporteIndicadores!$B185&amp;ReporteIndicadores!$C$8,Indicadores!$P$4:$P$47,0),MATCH(ReporteIndicadores!C$12,Indicadores!$C$3:$G$3,0)-1),""))</f>
        <v/>
      </c>
      <c r="D185" s="122"/>
      <c r="E185" s="140" t="str">
        <f ca="1">IF(IFERROR(OFFSET(Indicadores!$C$3,MATCH(ReporteIndicadores!$B185&amp;ReporteIndicadores!$C$8,Indicadores!$P$4:$P$47,0),MATCH(ReporteIndicadores!E$12,Indicadores!$C$3:$G$3,0)-1),"")=0,"",IFERROR(OFFSET(Indicadores!$C$3,MATCH(ReporteIndicadores!$B185&amp;ReporteIndicadores!$C$8,Indicadores!$P$4:$P$47,0),MATCH(ReporteIndicadores!E$12,Indicadores!$C$3:$G$3,0)-1),""))</f>
        <v/>
      </c>
      <c r="F185" s="122"/>
      <c r="G185" s="123" t="str">
        <f ca="1">IF(IFERROR(OFFSET(Indicadores!$C$3,MATCH(ReporteIndicadores!$B185&amp;ReporteIndicadores!$C$8,Indicadores!$P$4:$P$47,0),MATCH(ReporteIndicadores!G$12,Indicadores!$C$3:$G$3,0)-1),"")=0,"",IFERROR(OFFSET(Indicadores!$C$3,MATCH(ReporteIndicadores!$B185&amp;ReporteIndicadores!$C$8,Indicadores!$P$4:$P$47,0),MATCH(ReporteIndicadores!G$12,Indicadores!$C$3:$G$3,0)-1),""))</f>
        <v/>
      </c>
      <c r="N185" s="40" t="str">
        <f t="shared" ca="1" si="25"/>
        <v/>
      </c>
      <c r="O185" s="40" t="str">
        <f t="shared" ca="1" si="26"/>
        <v/>
      </c>
      <c r="P185" s="40" t="str">
        <f t="shared" ca="1" si="27"/>
        <v/>
      </c>
      <c r="Q185" s="40" t="str">
        <f t="shared" ca="1" si="28"/>
        <v/>
      </c>
      <c r="R185" s="40" t="str">
        <f t="shared" ca="1" si="29"/>
        <v/>
      </c>
      <c r="AI185" s="40">
        <v>173</v>
      </c>
    </row>
    <row r="186" spans="2:35" ht="20">
      <c r="B186" s="143">
        <v>174</v>
      </c>
      <c r="C186" s="140" t="str">
        <f ca="1">IF(IFERROR(OFFSET(Indicadores!$C$3,MATCH(ReporteIndicadores!$B186&amp;ReporteIndicadores!$C$8,Indicadores!$P$4:$P$47,0),MATCH(ReporteIndicadores!C$12,Indicadores!$C$3:$G$3,0)-1),"")=0,"",IFERROR(OFFSET(Indicadores!$C$3,MATCH(ReporteIndicadores!$B186&amp;ReporteIndicadores!$C$8,Indicadores!$P$4:$P$47,0),MATCH(ReporteIndicadores!C$12,Indicadores!$C$3:$G$3,0)-1),""))</f>
        <v/>
      </c>
      <c r="D186" s="122"/>
      <c r="E186" s="140" t="str">
        <f ca="1">IF(IFERROR(OFFSET(Indicadores!$C$3,MATCH(ReporteIndicadores!$B186&amp;ReporteIndicadores!$C$8,Indicadores!$P$4:$P$47,0),MATCH(ReporteIndicadores!E$12,Indicadores!$C$3:$G$3,0)-1),"")=0,"",IFERROR(OFFSET(Indicadores!$C$3,MATCH(ReporteIndicadores!$B186&amp;ReporteIndicadores!$C$8,Indicadores!$P$4:$P$47,0),MATCH(ReporteIndicadores!E$12,Indicadores!$C$3:$G$3,0)-1),""))</f>
        <v/>
      </c>
      <c r="F186" s="122"/>
      <c r="G186" s="123" t="str">
        <f ca="1">IF(IFERROR(OFFSET(Indicadores!$C$3,MATCH(ReporteIndicadores!$B186&amp;ReporteIndicadores!$C$8,Indicadores!$P$4:$P$47,0),MATCH(ReporteIndicadores!G$12,Indicadores!$C$3:$G$3,0)-1),"")=0,"",IFERROR(OFFSET(Indicadores!$C$3,MATCH(ReporteIndicadores!$B186&amp;ReporteIndicadores!$C$8,Indicadores!$P$4:$P$47,0),MATCH(ReporteIndicadores!G$12,Indicadores!$C$3:$G$3,0)-1),""))</f>
        <v/>
      </c>
      <c r="N186" s="40" t="str">
        <f t="shared" ca="1" si="25"/>
        <v/>
      </c>
      <c r="O186" s="40" t="str">
        <f t="shared" ca="1" si="26"/>
        <v/>
      </c>
      <c r="P186" s="40" t="str">
        <f t="shared" ca="1" si="27"/>
        <v/>
      </c>
      <c r="Q186" s="40" t="str">
        <f t="shared" ca="1" si="28"/>
        <v/>
      </c>
      <c r="R186" s="40" t="str">
        <f t="shared" ca="1" si="29"/>
        <v/>
      </c>
      <c r="AI186" s="40">
        <v>174</v>
      </c>
    </row>
    <row r="187" spans="2:35" ht="20">
      <c r="B187" s="143">
        <v>175</v>
      </c>
      <c r="C187" s="140" t="str">
        <f ca="1">IF(IFERROR(OFFSET(Indicadores!$C$3,MATCH(ReporteIndicadores!$B187&amp;ReporteIndicadores!$C$8,Indicadores!$P$4:$P$47,0),MATCH(ReporteIndicadores!C$12,Indicadores!$C$3:$G$3,0)-1),"")=0,"",IFERROR(OFFSET(Indicadores!$C$3,MATCH(ReporteIndicadores!$B187&amp;ReporteIndicadores!$C$8,Indicadores!$P$4:$P$47,0),MATCH(ReporteIndicadores!C$12,Indicadores!$C$3:$G$3,0)-1),""))</f>
        <v/>
      </c>
      <c r="D187" s="122"/>
      <c r="E187" s="140" t="str">
        <f ca="1">IF(IFERROR(OFFSET(Indicadores!$C$3,MATCH(ReporteIndicadores!$B187&amp;ReporteIndicadores!$C$8,Indicadores!$P$4:$P$47,0),MATCH(ReporteIndicadores!E$12,Indicadores!$C$3:$G$3,0)-1),"")=0,"",IFERROR(OFFSET(Indicadores!$C$3,MATCH(ReporteIndicadores!$B187&amp;ReporteIndicadores!$C$8,Indicadores!$P$4:$P$47,0),MATCH(ReporteIndicadores!E$12,Indicadores!$C$3:$G$3,0)-1),""))</f>
        <v/>
      </c>
      <c r="F187" s="122"/>
      <c r="G187" s="123" t="str">
        <f ca="1">IF(IFERROR(OFFSET(Indicadores!$C$3,MATCH(ReporteIndicadores!$B187&amp;ReporteIndicadores!$C$8,Indicadores!$P$4:$P$47,0),MATCH(ReporteIndicadores!G$12,Indicadores!$C$3:$G$3,0)-1),"")=0,"",IFERROR(OFFSET(Indicadores!$C$3,MATCH(ReporteIndicadores!$B187&amp;ReporteIndicadores!$C$8,Indicadores!$P$4:$P$47,0),MATCH(ReporteIndicadores!G$12,Indicadores!$C$3:$G$3,0)-1),""))</f>
        <v/>
      </c>
      <c r="N187" s="40" t="str">
        <f t="shared" ca="1" si="25"/>
        <v/>
      </c>
      <c r="O187" s="40" t="str">
        <f t="shared" ca="1" si="26"/>
        <v/>
      </c>
      <c r="P187" s="40" t="str">
        <f t="shared" ca="1" si="27"/>
        <v/>
      </c>
      <c r="Q187" s="40" t="str">
        <f t="shared" ca="1" si="28"/>
        <v/>
      </c>
      <c r="R187" s="40" t="str">
        <f t="shared" ca="1" si="29"/>
        <v/>
      </c>
      <c r="AI187" s="40">
        <v>175</v>
      </c>
    </row>
    <row r="188" spans="2:35" ht="20">
      <c r="B188" s="143">
        <v>176</v>
      </c>
      <c r="C188" s="140" t="str">
        <f ca="1">IF(IFERROR(OFFSET(Indicadores!$C$3,MATCH(ReporteIndicadores!$B188&amp;ReporteIndicadores!$C$8,Indicadores!$P$4:$P$47,0),MATCH(ReporteIndicadores!C$12,Indicadores!$C$3:$G$3,0)-1),"")=0,"",IFERROR(OFFSET(Indicadores!$C$3,MATCH(ReporteIndicadores!$B188&amp;ReporteIndicadores!$C$8,Indicadores!$P$4:$P$47,0),MATCH(ReporteIndicadores!C$12,Indicadores!$C$3:$G$3,0)-1),""))</f>
        <v/>
      </c>
      <c r="D188" s="122"/>
      <c r="E188" s="140" t="str">
        <f ca="1">IF(IFERROR(OFFSET(Indicadores!$C$3,MATCH(ReporteIndicadores!$B188&amp;ReporteIndicadores!$C$8,Indicadores!$P$4:$P$47,0),MATCH(ReporteIndicadores!E$12,Indicadores!$C$3:$G$3,0)-1),"")=0,"",IFERROR(OFFSET(Indicadores!$C$3,MATCH(ReporteIndicadores!$B188&amp;ReporteIndicadores!$C$8,Indicadores!$P$4:$P$47,0),MATCH(ReporteIndicadores!E$12,Indicadores!$C$3:$G$3,0)-1),""))</f>
        <v/>
      </c>
      <c r="F188" s="122"/>
      <c r="G188" s="123" t="str">
        <f ca="1">IF(IFERROR(OFFSET(Indicadores!$C$3,MATCH(ReporteIndicadores!$B188&amp;ReporteIndicadores!$C$8,Indicadores!$P$4:$P$47,0),MATCH(ReporteIndicadores!G$12,Indicadores!$C$3:$G$3,0)-1),"")=0,"",IFERROR(OFFSET(Indicadores!$C$3,MATCH(ReporteIndicadores!$B188&amp;ReporteIndicadores!$C$8,Indicadores!$P$4:$P$47,0),MATCH(ReporteIndicadores!G$12,Indicadores!$C$3:$G$3,0)-1),""))</f>
        <v/>
      </c>
      <c r="N188" s="40" t="str">
        <f t="shared" ca="1" si="25"/>
        <v/>
      </c>
      <c r="O188" s="40" t="str">
        <f t="shared" ca="1" si="26"/>
        <v/>
      </c>
      <c r="P188" s="40" t="str">
        <f t="shared" ca="1" si="27"/>
        <v/>
      </c>
      <c r="Q188" s="40" t="str">
        <f t="shared" ca="1" si="28"/>
        <v/>
      </c>
      <c r="R188" s="40" t="str">
        <f t="shared" ca="1" si="29"/>
        <v/>
      </c>
      <c r="AI188" s="40">
        <v>176</v>
      </c>
    </row>
    <row r="189" spans="2:35" ht="20">
      <c r="B189" s="143">
        <v>177</v>
      </c>
      <c r="C189" s="140" t="str">
        <f ca="1">IF(IFERROR(OFFSET(Indicadores!$C$3,MATCH(ReporteIndicadores!$B189&amp;ReporteIndicadores!$C$8,Indicadores!$P$4:$P$47,0),MATCH(ReporteIndicadores!C$12,Indicadores!$C$3:$G$3,0)-1),"")=0,"",IFERROR(OFFSET(Indicadores!$C$3,MATCH(ReporteIndicadores!$B189&amp;ReporteIndicadores!$C$8,Indicadores!$P$4:$P$47,0),MATCH(ReporteIndicadores!C$12,Indicadores!$C$3:$G$3,0)-1),""))</f>
        <v/>
      </c>
      <c r="D189" s="122"/>
      <c r="E189" s="140" t="str">
        <f ca="1">IF(IFERROR(OFFSET(Indicadores!$C$3,MATCH(ReporteIndicadores!$B189&amp;ReporteIndicadores!$C$8,Indicadores!$P$4:$P$47,0),MATCH(ReporteIndicadores!E$12,Indicadores!$C$3:$G$3,0)-1),"")=0,"",IFERROR(OFFSET(Indicadores!$C$3,MATCH(ReporteIndicadores!$B189&amp;ReporteIndicadores!$C$8,Indicadores!$P$4:$P$47,0),MATCH(ReporteIndicadores!E$12,Indicadores!$C$3:$G$3,0)-1),""))</f>
        <v/>
      </c>
      <c r="F189" s="122"/>
      <c r="G189" s="123" t="str">
        <f ca="1">IF(IFERROR(OFFSET(Indicadores!$C$3,MATCH(ReporteIndicadores!$B189&amp;ReporteIndicadores!$C$8,Indicadores!$P$4:$P$47,0),MATCH(ReporteIndicadores!G$12,Indicadores!$C$3:$G$3,0)-1),"")=0,"",IFERROR(OFFSET(Indicadores!$C$3,MATCH(ReporteIndicadores!$B189&amp;ReporteIndicadores!$C$8,Indicadores!$P$4:$P$47,0),MATCH(ReporteIndicadores!G$12,Indicadores!$C$3:$G$3,0)-1),""))</f>
        <v/>
      </c>
      <c r="N189" s="40" t="str">
        <f t="shared" ca="1" si="25"/>
        <v/>
      </c>
      <c r="O189" s="40" t="str">
        <f t="shared" ca="1" si="26"/>
        <v/>
      </c>
      <c r="P189" s="40" t="str">
        <f t="shared" ca="1" si="27"/>
        <v/>
      </c>
      <c r="Q189" s="40" t="str">
        <f t="shared" ca="1" si="28"/>
        <v/>
      </c>
      <c r="R189" s="40" t="str">
        <f t="shared" ca="1" si="29"/>
        <v/>
      </c>
      <c r="AI189" s="40">
        <v>177</v>
      </c>
    </row>
    <row r="190" spans="2:35" ht="20">
      <c r="B190" s="143">
        <v>178</v>
      </c>
      <c r="C190" s="140" t="str">
        <f ca="1">IF(IFERROR(OFFSET(Indicadores!$C$3,MATCH(ReporteIndicadores!$B190&amp;ReporteIndicadores!$C$8,Indicadores!$P$4:$P$47,0),MATCH(ReporteIndicadores!C$12,Indicadores!$C$3:$G$3,0)-1),"")=0,"",IFERROR(OFFSET(Indicadores!$C$3,MATCH(ReporteIndicadores!$B190&amp;ReporteIndicadores!$C$8,Indicadores!$P$4:$P$47,0),MATCH(ReporteIndicadores!C$12,Indicadores!$C$3:$G$3,0)-1),""))</f>
        <v/>
      </c>
      <c r="D190" s="122"/>
      <c r="E190" s="140" t="str">
        <f ca="1">IF(IFERROR(OFFSET(Indicadores!$C$3,MATCH(ReporteIndicadores!$B190&amp;ReporteIndicadores!$C$8,Indicadores!$P$4:$P$47,0),MATCH(ReporteIndicadores!E$12,Indicadores!$C$3:$G$3,0)-1),"")=0,"",IFERROR(OFFSET(Indicadores!$C$3,MATCH(ReporteIndicadores!$B190&amp;ReporteIndicadores!$C$8,Indicadores!$P$4:$P$47,0),MATCH(ReporteIndicadores!E$12,Indicadores!$C$3:$G$3,0)-1),""))</f>
        <v/>
      </c>
      <c r="F190" s="122"/>
      <c r="G190" s="123" t="str">
        <f ca="1">IF(IFERROR(OFFSET(Indicadores!$C$3,MATCH(ReporteIndicadores!$B190&amp;ReporteIndicadores!$C$8,Indicadores!$P$4:$P$47,0),MATCH(ReporteIndicadores!G$12,Indicadores!$C$3:$G$3,0)-1),"")=0,"",IFERROR(OFFSET(Indicadores!$C$3,MATCH(ReporteIndicadores!$B190&amp;ReporteIndicadores!$C$8,Indicadores!$P$4:$P$47,0),MATCH(ReporteIndicadores!G$12,Indicadores!$C$3:$G$3,0)-1),""))</f>
        <v/>
      </c>
      <c r="N190" s="40" t="str">
        <f t="shared" ca="1" si="25"/>
        <v/>
      </c>
      <c r="O190" s="40" t="str">
        <f t="shared" ca="1" si="26"/>
        <v/>
      </c>
      <c r="P190" s="40" t="str">
        <f t="shared" ca="1" si="27"/>
        <v/>
      </c>
      <c r="Q190" s="40" t="str">
        <f t="shared" ca="1" si="28"/>
        <v/>
      </c>
      <c r="R190" s="40" t="str">
        <f t="shared" ca="1" si="29"/>
        <v/>
      </c>
      <c r="AI190" s="40">
        <v>178</v>
      </c>
    </row>
    <row r="191" spans="2:35" ht="20">
      <c r="B191" s="143">
        <v>179</v>
      </c>
      <c r="C191" s="140" t="str">
        <f ca="1">IF(IFERROR(OFFSET(Indicadores!$C$3,MATCH(ReporteIndicadores!$B191&amp;ReporteIndicadores!$C$8,Indicadores!$P$4:$P$47,0),MATCH(ReporteIndicadores!C$12,Indicadores!$C$3:$G$3,0)-1),"")=0,"",IFERROR(OFFSET(Indicadores!$C$3,MATCH(ReporteIndicadores!$B191&amp;ReporteIndicadores!$C$8,Indicadores!$P$4:$P$47,0),MATCH(ReporteIndicadores!C$12,Indicadores!$C$3:$G$3,0)-1),""))</f>
        <v/>
      </c>
      <c r="D191" s="122"/>
      <c r="E191" s="140" t="str">
        <f ca="1">IF(IFERROR(OFFSET(Indicadores!$C$3,MATCH(ReporteIndicadores!$B191&amp;ReporteIndicadores!$C$8,Indicadores!$P$4:$P$47,0),MATCH(ReporteIndicadores!E$12,Indicadores!$C$3:$G$3,0)-1),"")=0,"",IFERROR(OFFSET(Indicadores!$C$3,MATCH(ReporteIndicadores!$B191&amp;ReporteIndicadores!$C$8,Indicadores!$P$4:$P$47,0),MATCH(ReporteIndicadores!E$12,Indicadores!$C$3:$G$3,0)-1),""))</f>
        <v/>
      </c>
      <c r="F191" s="122"/>
      <c r="G191" s="123" t="str">
        <f ca="1">IF(IFERROR(OFFSET(Indicadores!$C$3,MATCH(ReporteIndicadores!$B191&amp;ReporteIndicadores!$C$8,Indicadores!$P$4:$P$47,0),MATCH(ReporteIndicadores!G$12,Indicadores!$C$3:$G$3,0)-1),"")=0,"",IFERROR(OFFSET(Indicadores!$C$3,MATCH(ReporteIndicadores!$B191&amp;ReporteIndicadores!$C$8,Indicadores!$P$4:$P$47,0),MATCH(ReporteIndicadores!G$12,Indicadores!$C$3:$G$3,0)-1),""))</f>
        <v/>
      </c>
      <c r="N191" s="40" t="str">
        <f t="shared" ca="1" si="25"/>
        <v/>
      </c>
      <c r="O191" s="40" t="str">
        <f t="shared" ca="1" si="26"/>
        <v/>
      </c>
      <c r="P191" s="40" t="str">
        <f t="shared" ca="1" si="27"/>
        <v/>
      </c>
      <c r="Q191" s="40" t="str">
        <f t="shared" ca="1" si="28"/>
        <v/>
      </c>
      <c r="R191" s="40" t="str">
        <f t="shared" ca="1" si="29"/>
        <v/>
      </c>
      <c r="AI191" s="40">
        <v>179</v>
      </c>
    </row>
    <row r="192" spans="2:35" ht="20">
      <c r="B192" s="143">
        <v>180</v>
      </c>
      <c r="C192" s="140" t="str">
        <f ca="1">IF(IFERROR(OFFSET(Indicadores!$C$3,MATCH(ReporteIndicadores!$B192&amp;ReporteIndicadores!$C$8,Indicadores!$P$4:$P$47,0),MATCH(ReporteIndicadores!C$12,Indicadores!$C$3:$G$3,0)-1),"")=0,"",IFERROR(OFFSET(Indicadores!$C$3,MATCH(ReporteIndicadores!$B192&amp;ReporteIndicadores!$C$8,Indicadores!$P$4:$P$47,0),MATCH(ReporteIndicadores!C$12,Indicadores!$C$3:$G$3,0)-1),""))</f>
        <v/>
      </c>
      <c r="D192" s="122"/>
      <c r="E192" s="140" t="str">
        <f ca="1">IF(IFERROR(OFFSET(Indicadores!$C$3,MATCH(ReporteIndicadores!$B192&amp;ReporteIndicadores!$C$8,Indicadores!$P$4:$P$47,0),MATCH(ReporteIndicadores!E$12,Indicadores!$C$3:$G$3,0)-1),"")=0,"",IFERROR(OFFSET(Indicadores!$C$3,MATCH(ReporteIndicadores!$B192&amp;ReporteIndicadores!$C$8,Indicadores!$P$4:$P$47,0),MATCH(ReporteIndicadores!E$12,Indicadores!$C$3:$G$3,0)-1),""))</f>
        <v/>
      </c>
      <c r="F192" s="122"/>
      <c r="G192" s="123" t="str">
        <f ca="1">IF(IFERROR(OFFSET(Indicadores!$C$3,MATCH(ReporteIndicadores!$B192&amp;ReporteIndicadores!$C$8,Indicadores!$P$4:$P$47,0),MATCH(ReporteIndicadores!G$12,Indicadores!$C$3:$G$3,0)-1),"")=0,"",IFERROR(OFFSET(Indicadores!$C$3,MATCH(ReporteIndicadores!$B192&amp;ReporteIndicadores!$C$8,Indicadores!$P$4:$P$47,0),MATCH(ReporteIndicadores!G$12,Indicadores!$C$3:$G$3,0)-1),""))</f>
        <v/>
      </c>
      <c r="N192" s="40" t="str">
        <f t="shared" ca="1" si="25"/>
        <v/>
      </c>
      <c r="O192" s="40" t="str">
        <f t="shared" ca="1" si="26"/>
        <v/>
      </c>
      <c r="P192" s="40" t="str">
        <f t="shared" ca="1" si="27"/>
        <v/>
      </c>
      <c r="Q192" s="40" t="str">
        <f t="shared" ca="1" si="28"/>
        <v/>
      </c>
      <c r="R192" s="40" t="str">
        <f t="shared" ca="1" si="29"/>
        <v/>
      </c>
      <c r="AI192" s="40">
        <v>180</v>
      </c>
    </row>
    <row r="193" spans="2:35" ht="20">
      <c r="B193" s="143">
        <v>181</v>
      </c>
      <c r="C193" s="140" t="str">
        <f ca="1">IF(IFERROR(OFFSET(Indicadores!$C$3,MATCH(ReporteIndicadores!$B193&amp;ReporteIndicadores!$C$8,Indicadores!$P$4:$P$47,0),MATCH(ReporteIndicadores!C$12,Indicadores!$C$3:$G$3,0)-1),"")=0,"",IFERROR(OFFSET(Indicadores!$C$3,MATCH(ReporteIndicadores!$B193&amp;ReporteIndicadores!$C$8,Indicadores!$P$4:$P$47,0),MATCH(ReporteIndicadores!C$12,Indicadores!$C$3:$G$3,0)-1),""))</f>
        <v/>
      </c>
      <c r="D193" s="122"/>
      <c r="E193" s="140" t="str">
        <f ca="1">IF(IFERROR(OFFSET(Indicadores!$C$3,MATCH(ReporteIndicadores!$B193&amp;ReporteIndicadores!$C$8,Indicadores!$P$4:$P$47,0),MATCH(ReporteIndicadores!E$12,Indicadores!$C$3:$G$3,0)-1),"")=0,"",IFERROR(OFFSET(Indicadores!$C$3,MATCH(ReporteIndicadores!$B193&amp;ReporteIndicadores!$C$8,Indicadores!$P$4:$P$47,0),MATCH(ReporteIndicadores!E$12,Indicadores!$C$3:$G$3,0)-1),""))</f>
        <v/>
      </c>
      <c r="F193" s="122"/>
      <c r="G193" s="123" t="str">
        <f ca="1">IF(IFERROR(OFFSET(Indicadores!$C$3,MATCH(ReporteIndicadores!$B193&amp;ReporteIndicadores!$C$8,Indicadores!$P$4:$P$47,0),MATCH(ReporteIndicadores!G$12,Indicadores!$C$3:$G$3,0)-1),"")=0,"",IFERROR(OFFSET(Indicadores!$C$3,MATCH(ReporteIndicadores!$B193&amp;ReporteIndicadores!$C$8,Indicadores!$P$4:$P$47,0),MATCH(ReporteIndicadores!G$12,Indicadores!$C$3:$G$3,0)-1),""))</f>
        <v/>
      </c>
      <c r="N193" s="40" t="str">
        <f t="shared" ca="1" si="25"/>
        <v/>
      </c>
      <c r="O193" s="40" t="str">
        <f t="shared" ca="1" si="26"/>
        <v/>
      </c>
      <c r="P193" s="40" t="str">
        <f t="shared" ca="1" si="27"/>
        <v/>
      </c>
      <c r="Q193" s="40" t="str">
        <f t="shared" ca="1" si="28"/>
        <v/>
      </c>
      <c r="R193" s="40" t="str">
        <f t="shared" ca="1" si="29"/>
        <v/>
      </c>
      <c r="AI193" s="40">
        <v>181</v>
      </c>
    </row>
    <row r="194" spans="2:35" ht="20">
      <c r="B194" s="143">
        <v>182</v>
      </c>
      <c r="C194" s="140" t="str">
        <f ca="1">IF(IFERROR(OFFSET(Indicadores!$C$3,MATCH(ReporteIndicadores!$B194&amp;ReporteIndicadores!$C$8,Indicadores!$P$4:$P$47,0),MATCH(ReporteIndicadores!C$12,Indicadores!$C$3:$G$3,0)-1),"")=0,"",IFERROR(OFFSET(Indicadores!$C$3,MATCH(ReporteIndicadores!$B194&amp;ReporteIndicadores!$C$8,Indicadores!$P$4:$P$47,0),MATCH(ReporteIndicadores!C$12,Indicadores!$C$3:$G$3,0)-1),""))</f>
        <v/>
      </c>
      <c r="D194" s="122"/>
      <c r="E194" s="140" t="str">
        <f ca="1">IF(IFERROR(OFFSET(Indicadores!$C$3,MATCH(ReporteIndicadores!$B194&amp;ReporteIndicadores!$C$8,Indicadores!$P$4:$P$47,0),MATCH(ReporteIndicadores!E$12,Indicadores!$C$3:$G$3,0)-1),"")=0,"",IFERROR(OFFSET(Indicadores!$C$3,MATCH(ReporteIndicadores!$B194&amp;ReporteIndicadores!$C$8,Indicadores!$P$4:$P$47,0),MATCH(ReporteIndicadores!E$12,Indicadores!$C$3:$G$3,0)-1),""))</f>
        <v/>
      </c>
      <c r="F194" s="122"/>
      <c r="G194" s="123" t="str">
        <f ca="1">IF(IFERROR(OFFSET(Indicadores!$C$3,MATCH(ReporteIndicadores!$B194&amp;ReporteIndicadores!$C$8,Indicadores!$P$4:$P$47,0),MATCH(ReporteIndicadores!G$12,Indicadores!$C$3:$G$3,0)-1),"")=0,"",IFERROR(OFFSET(Indicadores!$C$3,MATCH(ReporteIndicadores!$B194&amp;ReporteIndicadores!$C$8,Indicadores!$P$4:$P$47,0),MATCH(ReporteIndicadores!G$12,Indicadores!$C$3:$G$3,0)-1),""))</f>
        <v/>
      </c>
      <c r="N194" s="40" t="str">
        <f t="shared" ca="1" si="25"/>
        <v/>
      </c>
      <c r="O194" s="40" t="str">
        <f t="shared" ca="1" si="26"/>
        <v/>
      </c>
      <c r="P194" s="40" t="str">
        <f t="shared" ca="1" si="27"/>
        <v/>
      </c>
      <c r="Q194" s="40" t="str">
        <f t="shared" ca="1" si="28"/>
        <v/>
      </c>
      <c r="R194" s="40" t="str">
        <f t="shared" ca="1" si="29"/>
        <v/>
      </c>
      <c r="AI194" s="40">
        <v>182</v>
      </c>
    </row>
    <row r="195" spans="2:35" ht="20">
      <c r="B195" s="143">
        <v>183</v>
      </c>
      <c r="C195" s="140" t="str">
        <f ca="1">IF(IFERROR(OFFSET(Indicadores!$C$3,MATCH(ReporteIndicadores!$B195&amp;ReporteIndicadores!$C$8,Indicadores!$P$4:$P$47,0),MATCH(ReporteIndicadores!C$12,Indicadores!$C$3:$G$3,0)-1),"")=0,"",IFERROR(OFFSET(Indicadores!$C$3,MATCH(ReporteIndicadores!$B195&amp;ReporteIndicadores!$C$8,Indicadores!$P$4:$P$47,0),MATCH(ReporteIndicadores!C$12,Indicadores!$C$3:$G$3,0)-1),""))</f>
        <v/>
      </c>
      <c r="D195" s="122"/>
      <c r="E195" s="140" t="str">
        <f ca="1">IF(IFERROR(OFFSET(Indicadores!$C$3,MATCH(ReporteIndicadores!$B195&amp;ReporteIndicadores!$C$8,Indicadores!$P$4:$P$47,0),MATCH(ReporteIndicadores!E$12,Indicadores!$C$3:$G$3,0)-1),"")=0,"",IFERROR(OFFSET(Indicadores!$C$3,MATCH(ReporteIndicadores!$B195&amp;ReporteIndicadores!$C$8,Indicadores!$P$4:$P$47,0),MATCH(ReporteIndicadores!E$12,Indicadores!$C$3:$G$3,0)-1),""))</f>
        <v/>
      </c>
      <c r="F195" s="122"/>
      <c r="G195" s="123" t="str">
        <f ca="1">IF(IFERROR(OFFSET(Indicadores!$C$3,MATCH(ReporteIndicadores!$B195&amp;ReporteIndicadores!$C$8,Indicadores!$P$4:$P$47,0),MATCH(ReporteIndicadores!G$12,Indicadores!$C$3:$G$3,0)-1),"")=0,"",IFERROR(OFFSET(Indicadores!$C$3,MATCH(ReporteIndicadores!$B195&amp;ReporteIndicadores!$C$8,Indicadores!$P$4:$P$47,0),MATCH(ReporteIndicadores!G$12,Indicadores!$C$3:$G$3,0)-1),""))</f>
        <v/>
      </c>
      <c r="N195" s="40" t="str">
        <f t="shared" ca="1" si="25"/>
        <v/>
      </c>
      <c r="O195" s="40" t="str">
        <f t="shared" ca="1" si="26"/>
        <v/>
      </c>
      <c r="P195" s="40" t="str">
        <f t="shared" ca="1" si="27"/>
        <v/>
      </c>
      <c r="Q195" s="40" t="str">
        <f t="shared" ca="1" si="28"/>
        <v/>
      </c>
      <c r="R195" s="40" t="str">
        <f t="shared" ca="1" si="29"/>
        <v/>
      </c>
      <c r="AI195" s="40">
        <v>183</v>
      </c>
    </row>
    <row r="196" spans="2:35" ht="20">
      <c r="B196" s="143">
        <v>184</v>
      </c>
      <c r="C196" s="140" t="str">
        <f ca="1">IF(IFERROR(OFFSET(Indicadores!$C$3,MATCH(ReporteIndicadores!$B196&amp;ReporteIndicadores!$C$8,Indicadores!$P$4:$P$47,0),MATCH(ReporteIndicadores!C$12,Indicadores!$C$3:$G$3,0)-1),"")=0,"",IFERROR(OFFSET(Indicadores!$C$3,MATCH(ReporteIndicadores!$B196&amp;ReporteIndicadores!$C$8,Indicadores!$P$4:$P$47,0),MATCH(ReporteIndicadores!C$12,Indicadores!$C$3:$G$3,0)-1),""))</f>
        <v/>
      </c>
      <c r="D196" s="122"/>
      <c r="E196" s="140" t="str">
        <f ca="1">IF(IFERROR(OFFSET(Indicadores!$C$3,MATCH(ReporteIndicadores!$B196&amp;ReporteIndicadores!$C$8,Indicadores!$P$4:$P$47,0),MATCH(ReporteIndicadores!E$12,Indicadores!$C$3:$G$3,0)-1),"")=0,"",IFERROR(OFFSET(Indicadores!$C$3,MATCH(ReporteIndicadores!$B196&amp;ReporteIndicadores!$C$8,Indicadores!$P$4:$P$47,0),MATCH(ReporteIndicadores!E$12,Indicadores!$C$3:$G$3,0)-1),""))</f>
        <v/>
      </c>
      <c r="F196" s="122"/>
      <c r="G196" s="123" t="str">
        <f ca="1">IF(IFERROR(OFFSET(Indicadores!$C$3,MATCH(ReporteIndicadores!$B196&amp;ReporteIndicadores!$C$8,Indicadores!$P$4:$P$47,0),MATCH(ReporteIndicadores!G$12,Indicadores!$C$3:$G$3,0)-1),"")=0,"",IFERROR(OFFSET(Indicadores!$C$3,MATCH(ReporteIndicadores!$B196&amp;ReporteIndicadores!$C$8,Indicadores!$P$4:$P$47,0),MATCH(ReporteIndicadores!G$12,Indicadores!$C$3:$G$3,0)-1),""))</f>
        <v/>
      </c>
      <c r="N196" s="40" t="str">
        <f t="shared" ca="1" si="25"/>
        <v/>
      </c>
      <c r="O196" s="40" t="str">
        <f t="shared" ca="1" si="26"/>
        <v/>
      </c>
      <c r="P196" s="40" t="str">
        <f t="shared" ca="1" si="27"/>
        <v/>
      </c>
      <c r="Q196" s="40" t="str">
        <f t="shared" ca="1" si="28"/>
        <v/>
      </c>
      <c r="R196" s="40" t="str">
        <f t="shared" ca="1" si="29"/>
        <v/>
      </c>
      <c r="AI196" s="40">
        <v>184</v>
      </c>
    </row>
    <row r="197" spans="2:35" ht="20">
      <c r="B197" s="143">
        <v>185</v>
      </c>
      <c r="C197" s="140" t="str">
        <f ca="1">IF(IFERROR(OFFSET(Indicadores!$C$3,MATCH(ReporteIndicadores!$B197&amp;ReporteIndicadores!$C$8,Indicadores!$P$4:$P$47,0),MATCH(ReporteIndicadores!C$12,Indicadores!$C$3:$G$3,0)-1),"")=0,"",IFERROR(OFFSET(Indicadores!$C$3,MATCH(ReporteIndicadores!$B197&amp;ReporteIndicadores!$C$8,Indicadores!$P$4:$P$47,0),MATCH(ReporteIndicadores!C$12,Indicadores!$C$3:$G$3,0)-1),""))</f>
        <v/>
      </c>
      <c r="D197" s="122"/>
      <c r="E197" s="140" t="str">
        <f ca="1">IF(IFERROR(OFFSET(Indicadores!$C$3,MATCH(ReporteIndicadores!$B197&amp;ReporteIndicadores!$C$8,Indicadores!$P$4:$P$47,0),MATCH(ReporteIndicadores!E$12,Indicadores!$C$3:$G$3,0)-1),"")=0,"",IFERROR(OFFSET(Indicadores!$C$3,MATCH(ReporteIndicadores!$B197&amp;ReporteIndicadores!$C$8,Indicadores!$P$4:$P$47,0),MATCH(ReporteIndicadores!E$12,Indicadores!$C$3:$G$3,0)-1),""))</f>
        <v/>
      </c>
      <c r="F197" s="122"/>
      <c r="G197" s="123" t="str">
        <f ca="1">IF(IFERROR(OFFSET(Indicadores!$C$3,MATCH(ReporteIndicadores!$B197&amp;ReporteIndicadores!$C$8,Indicadores!$P$4:$P$47,0),MATCH(ReporteIndicadores!G$12,Indicadores!$C$3:$G$3,0)-1),"")=0,"",IFERROR(OFFSET(Indicadores!$C$3,MATCH(ReporteIndicadores!$B197&amp;ReporteIndicadores!$C$8,Indicadores!$P$4:$P$47,0),MATCH(ReporteIndicadores!G$12,Indicadores!$C$3:$G$3,0)-1),""))</f>
        <v/>
      </c>
      <c r="AI197" s="40">
        <v>185</v>
      </c>
    </row>
    <row r="198" spans="2:35" ht="20">
      <c r="B198" s="143">
        <v>186</v>
      </c>
      <c r="C198" s="140" t="str">
        <f ca="1">IF(IFERROR(OFFSET(Indicadores!$C$3,MATCH(ReporteIndicadores!$B198&amp;ReporteIndicadores!$C$8,Indicadores!$P$4:$P$47,0),MATCH(ReporteIndicadores!C$12,Indicadores!$C$3:$G$3,0)-1),"")=0,"",IFERROR(OFFSET(Indicadores!$C$3,MATCH(ReporteIndicadores!$B198&amp;ReporteIndicadores!$C$8,Indicadores!$P$4:$P$47,0),MATCH(ReporteIndicadores!C$12,Indicadores!$C$3:$G$3,0)-1),""))</f>
        <v/>
      </c>
      <c r="D198" s="122"/>
      <c r="E198" s="140" t="str">
        <f ca="1">IF(IFERROR(OFFSET(Indicadores!$C$3,MATCH(ReporteIndicadores!$B198&amp;ReporteIndicadores!$C$8,Indicadores!$P$4:$P$47,0),MATCH(ReporteIndicadores!E$12,Indicadores!$C$3:$G$3,0)-1),"")=0,"",IFERROR(OFFSET(Indicadores!$C$3,MATCH(ReporteIndicadores!$B198&amp;ReporteIndicadores!$C$8,Indicadores!$P$4:$P$47,0),MATCH(ReporteIndicadores!E$12,Indicadores!$C$3:$G$3,0)-1),""))</f>
        <v/>
      </c>
      <c r="F198" s="122"/>
      <c r="G198" s="123" t="str">
        <f ca="1">IF(IFERROR(OFFSET(Indicadores!$C$3,MATCH(ReporteIndicadores!$B198&amp;ReporteIndicadores!$C$8,Indicadores!$P$4:$P$47,0),MATCH(ReporteIndicadores!G$12,Indicadores!$C$3:$G$3,0)-1),"")=0,"",IFERROR(OFFSET(Indicadores!$C$3,MATCH(ReporteIndicadores!$B198&amp;ReporteIndicadores!$C$8,Indicadores!$P$4:$P$47,0),MATCH(ReporteIndicadores!G$12,Indicadores!$C$3:$G$3,0)-1),""))</f>
        <v/>
      </c>
      <c r="AI198" s="40">
        <v>186</v>
      </c>
    </row>
    <row r="199" spans="2:35" ht="20">
      <c r="B199" s="143">
        <v>187</v>
      </c>
      <c r="C199" s="140" t="str">
        <f ca="1">IF(IFERROR(OFFSET(Indicadores!$C$3,MATCH(ReporteIndicadores!$B199&amp;ReporteIndicadores!$C$8,Indicadores!$P$4:$P$47,0),MATCH(ReporteIndicadores!C$12,Indicadores!$C$3:$G$3,0)-1),"")=0,"",IFERROR(OFFSET(Indicadores!$C$3,MATCH(ReporteIndicadores!$B199&amp;ReporteIndicadores!$C$8,Indicadores!$P$4:$P$47,0),MATCH(ReporteIndicadores!C$12,Indicadores!$C$3:$G$3,0)-1),""))</f>
        <v/>
      </c>
      <c r="D199" s="122"/>
      <c r="E199" s="140" t="str">
        <f ca="1">IF(IFERROR(OFFSET(Indicadores!$C$3,MATCH(ReporteIndicadores!$B199&amp;ReporteIndicadores!$C$8,Indicadores!$P$4:$P$47,0),MATCH(ReporteIndicadores!E$12,Indicadores!$C$3:$G$3,0)-1),"")=0,"",IFERROR(OFFSET(Indicadores!$C$3,MATCH(ReporteIndicadores!$B199&amp;ReporteIndicadores!$C$8,Indicadores!$P$4:$P$47,0),MATCH(ReporteIndicadores!E$12,Indicadores!$C$3:$G$3,0)-1),""))</f>
        <v/>
      </c>
      <c r="F199" s="122"/>
      <c r="G199" s="123" t="str">
        <f ca="1">IF(IFERROR(OFFSET(Indicadores!$C$3,MATCH(ReporteIndicadores!$B199&amp;ReporteIndicadores!$C$8,Indicadores!$P$4:$P$47,0),MATCH(ReporteIndicadores!G$12,Indicadores!$C$3:$G$3,0)-1),"")=0,"",IFERROR(OFFSET(Indicadores!$C$3,MATCH(ReporteIndicadores!$B199&amp;ReporteIndicadores!$C$8,Indicadores!$P$4:$P$47,0),MATCH(ReporteIndicadores!G$12,Indicadores!$C$3:$G$3,0)-1),""))</f>
        <v/>
      </c>
      <c r="AI199" s="40">
        <v>187</v>
      </c>
    </row>
    <row r="200" spans="2:35" ht="20">
      <c r="B200" s="143">
        <v>188</v>
      </c>
      <c r="C200" s="140" t="str">
        <f ca="1">IF(IFERROR(OFFSET(Indicadores!$C$3,MATCH(ReporteIndicadores!$B200&amp;ReporteIndicadores!$C$8,Indicadores!$P$4:$P$47,0),MATCH(ReporteIndicadores!C$12,Indicadores!$C$3:$G$3,0)-1),"")=0,"",IFERROR(OFFSET(Indicadores!$C$3,MATCH(ReporteIndicadores!$B200&amp;ReporteIndicadores!$C$8,Indicadores!$P$4:$P$47,0),MATCH(ReporteIndicadores!C$12,Indicadores!$C$3:$G$3,0)-1),""))</f>
        <v/>
      </c>
      <c r="D200" s="122"/>
      <c r="E200" s="140" t="str">
        <f ca="1">IF(IFERROR(OFFSET(Indicadores!$C$3,MATCH(ReporteIndicadores!$B200&amp;ReporteIndicadores!$C$8,Indicadores!$P$4:$P$47,0),MATCH(ReporteIndicadores!E$12,Indicadores!$C$3:$G$3,0)-1),"")=0,"",IFERROR(OFFSET(Indicadores!$C$3,MATCH(ReporteIndicadores!$B200&amp;ReporteIndicadores!$C$8,Indicadores!$P$4:$P$47,0),MATCH(ReporteIndicadores!E$12,Indicadores!$C$3:$G$3,0)-1),""))</f>
        <v/>
      </c>
      <c r="F200" s="122"/>
      <c r="G200" s="123" t="str">
        <f ca="1">IF(IFERROR(OFFSET(Indicadores!$C$3,MATCH(ReporteIndicadores!$B200&amp;ReporteIndicadores!$C$8,Indicadores!$P$4:$P$47,0),MATCH(ReporteIndicadores!G$12,Indicadores!$C$3:$G$3,0)-1),"")=0,"",IFERROR(OFFSET(Indicadores!$C$3,MATCH(ReporteIndicadores!$B200&amp;ReporteIndicadores!$C$8,Indicadores!$P$4:$P$47,0),MATCH(ReporteIndicadores!G$12,Indicadores!$C$3:$G$3,0)-1),""))</f>
        <v/>
      </c>
      <c r="AI200" s="40">
        <v>188</v>
      </c>
    </row>
    <row r="201" spans="2:35" ht="20">
      <c r="B201" s="143">
        <v>189</v>
      </c>
      <c r="C201" s="140" t="str">
        <f ca="1">IF(IFERROR(OFFSET(Indicadores!$C$3,MATCH(ReporteIndicadores!$B201&amp;ReporteIndicadores!$C$8,Indicadores!$P$4:$P$47,0),MATCH(ReporteIndicadores!C$12,Indicadores!$C$3:$G$3,0)-1),"")=0,"",IFERROR(OFFSET(Indicadores!$C$3,MATCH(ReporteIndicadores!$B201&amp;ReporteIndicadores!$C$8,Indicadores!$P$4:$P$47,0),MATCH(ReporteIndicadores!C$12,Indicadores!$C$3:$G$3,0)-1),""))</f>
        <v/>
      </c>
      <c r="D201" s="122"/>
      <c r="E201" s="140" t="str">
        <f ca="1">IF(IFERROR(OFFSET(Indicadores!$C$3,MATCH(ReporteIndicadores!$B201&amp;ReporteIndicadores!$C$8,Indicadores!$P$4:$P$47,0),MATCH(ReporteIndicadores!E$12,Indicadores!$C$3:$G$3,0)-1),"")=0,"",IFERROR(OFFSET(Indicadores!$C$3,MATCH(ReporteIndicadores!$B201&amp;ReporteIndicadores!$C$8,Indicadores!$P$4:$P$47,0),MATCH(ReporteIndicadores!E$12,Indicadores!$C$3:$G$3,0)-1),""))</f>
        <v/>
      </c>
      <c r="F201" s="122"/>
      <c r="G201" s="123" t="str">
        <f ca="1">IF(IFERROR(OFFSET(Indicadores!$C$3,MATCH(ReporteIndicadores!$B201&amp;ReporteIndicadores!$C$8,Indicadores!$P$4:$P$47,0),MATCH(ReporteIndicadores!G$12,Indicadores!$C$3:$G$3,0)-1),"")=0,"",IFERROR(OFFSET(Indicadores!$C$3,MATCH(ReporteIndicadores!$B201&amp;ReporteIndicadores!$C$8,Indicadores!$P$4:$P$47,0),MATCH(ReporteIndicadores!G$12,Indicadores!$C$3:$G$3,0)-1),""))</f>
        <v/>
      </c>
      <c r="AI201" s="40">
        <v>189</v>
      </c>
    </row>
    <row r="202" spans="2:35" ht="20">
      <c r="B202" s="143">
        <v>190</v>
      </c>
      <c r="C202" s="140" t="str">
        <f ca="1">IF(IFERROR(OFFSET(Indicadores!$C$3,MATCH(ReporteIndicadores!$B202&amp;ReporteIndicadores!$C$8,Indicadores!$P$4:$P$47,0),MATCH(ReporteIndicadores!C$12,Indicadores!$C$3:$G$3,0)-1),"")=0,"",IFERROR(OFFSET(Indicadores!$C$3,MATCH(ReporteIndicadores!$B202&amp;ReporteIndicadores!$C$8,Indicadores!$P$4:$P$47,0),MATCH(ReporteIndicadores!C$12,Indicadores!$C$3:$G$3,0)-1),""))</f>
        <v/>
      </c>
      <c r="D202" s="122"/>
      <c r="E202" s="140" t="str">
        <f ca="1">IF(IFERROR(OFFSET(Indicadores!$C$3,MATCH(ReporteIndicadores!$B202&amp;ReporteIndicadores!$C$8,Indicadores!$P$4:$P$47,0),MATCH(ReporteIndicadores!E$12,Indicadores!$C$3:$G$3,0)-1),"")=0,"",IFERROR(OFFSET(Indicadores!$C$3,MATCH(ReporteIndicadores!$B202&amp;ReporteIndicadores!$C$8,Indicadores!$P$4:$P$47,0),MATCH(ReporteIndicadores!E$12,Indicadores!$C$3:$G$3,0)-1),""))</f>
        <v/>
      </c>
      <c r="F202" s="122"/>
      <c r="G202" s="123" t="str">
        <f ca="1">IF(IFERROR(OFFSET(Indicadores!$C$3,MATCH(ReporteIndicadores!$B202&amp;ReporteIndicadores!$C$8,Indicadores!$P$4:$P$47,0),MATCH(ReporteIndicadores!G$12,Indicadores!$C$3:$G$3,0)-1),"")=0,"",IFERROR(OFFSET(Indicadores!$C$3,MATCH(ReporteIndicadores!$B202&amp;ReporteIndicadores!$C$8,Indicadores!$P$4:$P$47,0),MATCH(ReporteIndicadores!G$12,Indicadores!$C$3:$G$3,0)-1),""))</f>
        <v/>
      </c>
      <c r="AI202" s="40">
        <v>190</v>
      </c>
    </row>
    <row r="203" spans="2:35" ht="20">
      <c r="B203" s="143">
        <v>191</v>
      </c>
      <c r="C203" s="140" t="str">
        <f ca="1">IF(IFERROR(OFFSET(Indicadores!$C$3,MATCH(ReporteIndicadores!$B203&amp;ReporteIndicadores!$C$8,Indicadores!$P$4:$P$47,0),MATCH(ReporteIndicadores!C$12,Indicadores!$C$3:$G$3,0)-1),"")=0,"",IFERROR(OFFSET(Indicadores!$C$3,MATCH(ReporteIndicadores!$B203&amp;ReporteIndicadores!$C$8,Indicadores!$P$4:$P$47,0),MATCH(ReporteIndicadores!C$12,Indicadores!$C$3:$G$3,0)-1),""))</f>
        <v/>
      </c>
      <c r="D203" s="122"/>
      <c r="E203" s="140" t="str">
        <f ca="1">IF(IFERROR(OFFSET(Indicadores!$C$3,MATCH(ReporteIndicadores!$B203&amp;ReporteIndicadores!$C$8,Indicadores!$P$4:$P$47,0),MATCH(ReporteIndicadores!E$12,Indicadores!$C$3:$G$3,0)-1),"")=0,"",IFERROR(OFFSET(Indicadores!$C$3,MATCH(ReporteIndicadores!$B203&amp;ReporteIndicadores!$C$8,Indicadores!$P$4:$P$47,0),MATCH(ReporteIndicadores!E$12,Indicadores!$C$3:$G$3,0)-1),""))</f>
        <v/>
      </c>
      <c r="F203" s="122"/>
      <c r="G203" s="123" t="str">
        <f ca="1">IF(IFERROR(OFFSET(Indicadores!$C$3,MATCH(ReporteIndicadores!$B203&amp;ReporteIndicadores!$C$8,Indicadores!$P$4:$P$47,0),MATCH(ReporteIndicadores!G$12,Indicadores!$C$3:$G$3,0)-1),"")=0,"",IFERROR(OFFSET(Indicadores!$C$3,MATCH(ReporteIndicadores!$B203&amp;ReporteIndicadores!$C$8,Indicadores!$P$4:$P$47,0),MATCH(ReporteIndicadores!G$12,Indicadores!$C$3:$G$3,0)-1),""))</f>
        <v/>
      </c>
      <c r="AI203" s="40">
        <v>191</v>
      </c>
    </row>
    <row r="204" spans="2:35" ht="20">
      <c r="B204" s="143">
        <v>192</v>
      </c>
      <c r="C204" s="140" t="str">
        <f ca="1">IF(IFERROR(OFFSET(Indicadores!$C$3,MATCH(ReporteIndicadores!$B204&amp;ReporteIndicadores!$C$8,Indicadores!$P$4:$P$47,0),MATCH(ReporteIndicadores!C$12,Indicadores!$C$3:$G$3,0)-1),"")=0,"",IFERROR(OFFSET(Indicadores!$C$3,MATCH(ReporteIndicadores!$B204&amp;ReporteIndicadores!$C$8,Indicadores!$P$4:$P$47,0),MATCH(ReporteIndicadores!C$12,Indicadores!$C$3:$G$3,0)-1),""))</f>
        <v/>
      </c>
      <c r="D204" s="122"/>
      <c r="E204" s="140" t="str">
        <f ca="1">IF(IFERROR(OFFSET(Indicadores!$C$3,MATCH(ReporteIndicadores!$B204&amp;ReporteIndicadores!$C$8,Indicadores!$P$4:$P$47,0),MATCH(ReporteIndicadores!E$12,Indicadores!$C$3:$G$3,0)-1),"")=0,"",IFERROR(OFFSET(Indicadores!$C$3,MATCH(ReporteIndicadores!$B204&amp;ReporteIndicadores!$C$8,Indicadores!$P$4:$P$47,0),MATCH(ReporteIndicadores!E$12,Indicadores!$C$3:$G$3,0)-1),""))</f>
        <v/>
      </c>
      <c r="F204" s="122"/>
      <c r="G204" s="123" t="str">
        <f ca="1">IF(IFERROR(OFFSET(Indicadores!$C$3,MATCH(ReporteIndicadores!$B204&amp;ReporteIndicadores!$C$8,Indicadores!$P$4:$P$47,0),MATCH(ReporteIndicadores!G$12,Indicadores!$C$3:$G$3,0)-1),"")=0,"",IFERROR(OFFSET(Indicadores!$C$3,MATCH(ReporteIndicadores!$B204&amp;ReporteIndicadores!$C$8,Indicadores!$P$4:$P$47,0),MATCH(ReporteIndicadores!G$12,Indicadores!$C$3:$G$3,0)-1),""))</f>
        <v/>
      </c>
      <c r="AI204" s="40">
        <v>192</v>
      </c>
    </row>
    <row r="205" spans="2:35" ht="20">
      <c r="B205" s="143">
        <v>193</v>
      </c>
      <c r="C205" s="140" t="str">
        <f ca="1">IF(IFERROR(OFFSET(Indicadores!$C$3,MATCH(ReporteIndicadores!$B205&amp;ReporteIndicadores!$C$8,Indicadores!$P$4:$P$47,0),MATCH(ReporteIndicadores!C$12,Indicadores!$C$3:$G$3,0)-1),"")=0,"",IFERROR(OFFSET(Indicadores!$C$3,MATCH(ReporteIndicadores!$B205&amp;ReporteIndicadores!$C$8,Indicadores!$P$4:$P$47,0),MATCH(ReporteIndicadores!C$12,Indicadores!$C$3:$G$3,0)-1),""))</f>
        <v/>
      </c>
      <c r="D205" s="122"/>
      <c r="E205" s="140" t="str">
        <f ca="1">IF(IFERROR(OFFSET(Indicadores!$C$3,MATCH(ReporteIndicadores!$B205&amp;ReporteIndicadores!$C$8,Indicadores!$P$4:$P$47,0),MATCH(ReporteIndicadores!E$12,Indicadores!$C$3:$G$3,0)-1),"")=0,"",IFERROR(OFFSET(Indicadores!$C$3,MATCH(ReporteIndicadores!$B205&amp;ReporteIndicadores!$C$8,Indicadores!$P$4:$P$47,0),MATCH(ReporteIndicadores!E$12,Indicadores!$C$3:$G$3,0)-1),""))</f>
        <v/>
      </c>
      <c r="F205" s="122"/>
      <c r="G205" s="123" t="str">
        <f ca="1">IF(IFERROR(OFFSET(Indicadores!$C$3,MATCH(ReporteIndicadores!$B205&amp;ReporteIndicadores!$C$8,Indicadores!$P$4:$P$47,0),MATCH(ReporteIndicadores!G$12,Indicadores!$C$3:$G$3,0)-1),"")=0,"",IFERROR(OFFSET(Indicadores!$C$3,MATCH(ReporteIndicadores!$B205&amp;ReporteIndicadores!$C$8,Indicadores!$P$4:$P$47,0),MATCH(ReporteIndicadores!G$12,Indicadores!$C$3:$G$3,0)-1),""))</f>
        <v/>
      </c>
      <c r="AI205" s="40">
        <v>193</v>
      </c>
    </row>
    <row r="206" spans="2:35" ht="20">
      <c r="B206" s="143">
        <v>194</v>
      </c>
      <c r="C206" s="140" t="str">
        <f ca="1">IF(IFERROR(OFFSET(Indicadores!$C$3,MATCH(ReporteIndicadores!$B206&amp;ReporteIndicadores!$C$8,Indicadores!$P$4:$P$47,0),MATCH(ReporteIndicadores!C$12,Indicadores!$C$3:$G$3,0)-1),"")=0,"",IFERROR(OFFSET(Indicadores!$C$3,MATCH(ReporteIndicadores!$B206&amp;ReporteIndicadores!$C$8,Indicadores!$P$4:$P$47,0),MATCH(ReporteIndicadores!C$12,Indicadores!$C$3:$G$3,0)-1),""))</f>
        <v/>
      </c>
      <c r="D206" s="122"/>
      <c r="E206" s="140" t="str">
        <f ca="1">IF(IFERROR(OFFSET(Indicadores!$C$3,MATCH(ReporteIndicadores!$B206&amp;ReporteIndicadores!$C$8,Indicadores!$P$4:$P$47,0),MATCH(ReporteIndicadores!E$12,Indicadores!$C$3:$G$3,0)-1),"")=0,"",IFERROR(OFFSET(Indicadores!$C$3,MATCH(ReporteIndicadores!$B206&amp;ReporteIndicadores!$C$8,Indicadores!$P$4:$P$47,0),MATCH(ReporteIndicadores!E$12,Indicadores!$C$3:$G$3,0)-1),""))</f>
        <v/>
      </c>
      <c r="F206" s="122"/>
      <c r="G206" s="123" t="str">
        <f ca="1">IF(IFERROR(OFFSET(Indicadores!$C$3,MATCH(ReporteIndicadores!$B206&amp;ReporteIndicadores!$C$8,Indicadores!$P$4:$P$47,0),MATCH(ReporteIndicadores!G$12,Indicadores!$C$3:$G$3,0)-1),"")=0,"",IFERROR(OFFSET(Indicadores!$C$3,MATCH(ReporteIndicadores!$B206&amp;ReporteIndicadores!$C$8,Indicadores!$P$4:$P$47,0),MATCH(ReporteIndicadores!G$12,Indicadores!$C$3:$G$3,0)-1),""))</f>
        <v/>
      </c>
      <c r="AI206" s="40">
        <v>194</v>
      </c>
    </row>
    <row r="207" spans="2:35" ht="20">
      <c r="B207" s="143">
        <v>195</v>
      </c>
      <c r="C207" s="140" t="str">
        <f ca="1">IF(IFERROR(OFFSET(Indicadores!$C$3,MATCH(ReporteIndicadores!$B207&amp;ReporteIndicadores!$C$8,Indicadores!$P$4:$P$47,0),MATCH(ReporteIndicadores!C$12,Indicadores!$C$3:$G$3,0)-1),"")=0,"",IFERROR(OFFSET(Indicadores!$C$3,MATCH(ReporteIndicadores!$B207&amp;ReporteIndicadores!$C$8,Indicadores!$P$4:$P$47,0),MATCH(ReporteIndicadores!C$12,Indicadores!$C$3:$G$3,0)-1),""))</f>
        <v/>
      </c>
      <c r="D207" s="122"/>
      <c r="E207" s="140" t="str">
        <f ca="1">IF(IFERROR(OFFSET(Indicadores!$C$3,MATCH(ReporteIndicadores!$B207&amp;ReporteIndicadores!$C$8,Indicadores!$P$4:$P$47,0),MATCH(ReporteIndicadores!E$12,Indicadores!$C$3:$G$3,0)-1),"")=0,"",IFERROR(OFFSET(Indicadores!$C$3,MATCH(ReporteIndicadores!$B207&amp;ReporteIndicadores!$C$8,Indicadores!$P$4:$P$47,0),MATCH(ReporteIndicadores!E$12,Indicadores!$C$3:$G$3,0)-1),""))</f>
        <v/>
      </c>
      <c r="F207" s="122"/>
      <c r="G207" s="123" t="str">
        <f ca="1">IF(IFERROR(OFFSET(Indicadores!$C$3,MATCH(ReporteIndicadores!$B207&amp;ReporteIndicadores!$C$8,Indicadores!$P$4:$P$47,0),MATCH(ReporteIndicadores!G$12,Indicadores!$C$3:$G$3,0)-1),"")=0,"",IFERROR(OFFSET(Indicadores!$C$3,MATCH(ReporteIndicadores!$B207&amp;ReporteIndicadores!$C$8,Indicadores!$P$4:$P$47,0),MATCH(ReporteIndicadores!G$12,Indicadores!$C$3:$G$3,0)-1),""))</f>
        <v/>
      </c>
      <c r="AI207" s="40">
        <v>195</v>
      </c>
    </row>
    <row r="208" spans="2:35" ht="20">
      <c r="B208" s="143">
        <v>196</v>
      </c>
      <c r="C208" s="140" t="str">
        <f ca="1">IF(IFERROR(OFFSET(Indicadores!$C$3,MATCH(ReporteIndicadores!$B208&amp;ReporteIndicadores!$C$8,Indicadores!$P$4:$P$47,0),MATCH(ReporteIndicadores!C$12,Indicadores!$C$3:$G$3,0)-1),"")=0,"",IFERROR(OFFSET(Indicadores!$C$3,MATCH(ReporteIndicadores!$B208&amp;ReporteIndicadores!$C$8,Indicadores!$P$4:$P$47,0),MATCH(ReporteIndicadores!C$12,Indicadores!$C$3:$G$3,0)-1),""))</f>
        <v/>
      </c>
      <c r="D208" s="122"/>
      <c r="E208" s="140" t="str">
        <f ca="1">IF(IFERROR(OFFSET(Indicadores!$C$3,MATCH(ReporteIndicadores!$B208&amp;ReporteIndicadores!$C$8,Indicadores!$P$4:$P$47,0),MATCH(ReporteIndicadores!E$12,Indicadores!$C$3:$G$3,0)-1),"")=0,"",IFERROR(OFFSET(Indicadores!$C$3,MATCH(ReporteIndicadores!$B208&amp;ReporteIndicadores!$C$8,Indicadores!$P$4:$P$47,0),MATCH(ReporteIndicadores!E$12,Indicadores!$C$3:$G$3,0)-1),""))</f>
        <v/>
      </c>
      <c r="F208" s="122"/>
      <c r="G208" s="123" t="str">
        <f ca="1">IF(IFERROR(OFFSET(Indicadores!$C$3,MATCH(ReporteIndicadores!$B208&amp;ReporteIndicadores!$C$8,Indicadores!$P$4:$P$47,0),MATCH(ReporteIndicadores!G$12,Indicadores!$C$3:$G$3,0)-1),"")=0,"",IFERROR(OFFSET(Indicadores!$C$3,MATCH(ReporteIndicadores!$B208&amp;ReporteIndicadores!$C$8,Indicadores!$P$4:$P$47,0),MATCH(ReporteIndicadores!G$12,Indicadores!$C$3:$G$3,0)-1),""))</f>
        <v/>
      </c>
      <c r="AI208" s="40">
        <v>196</v>
      </c>
    </row>
    <row r="209" spans="2:35" ht="20">
      <c r="B209" s="143">
        <v>197</v>
      </c>
      <c r="C209" s="140" t="str">
        <f ca="1">IF(IFERROR(OFFSET(Indicadores!$C$3,MATCH(ReporteIndicadores!$B209&amp;ReporteIndicadores!$C$8,Indicadores!$P$4:$P$47,0),MATCH(ReporteIndicadores!C$12,Indicadores!$C$3:$G$3,0)-1),"")=0,"",IFERROR(OFFSET(Indicadores!$C$3,MATCH(ReporteIndicadores!$B209&amp;ReporteIndicadores!$C$8,Indicadores!$P$4:$P$47,0),MATCH(ReporteIndicadores!C$12,Indicadores!$C$3:$G$3,0)-1),""))</f>
        <v/>
      </c>
      <c r="D209" s="122"/>
      <c r="E209" s="140" t="str">
        <f ca="1">IF(IFERROR(OFFSET(Indicadores!$C$3,MATCH(ReporteIndicadores!$B209&amp;ReporteIndicadores!$C$8,Indicadores!$P$4:$P$47,0),MATCH(ReporteIndicadores!E$12,Indicadores!$C$3:$G$3,0)-1),"")=0,"",IFERROR(OFFSET(Indicadores!$C$3,MATCH(ReporteIndicadores!$B209&amp;ReporteIndicadores!$C$8,Indicadores!$P$4:$P$47,0),MATCH(ReporteIndicadores!E$12,Indicadores!$C$3:$G$3,0)-1),""))</f>
        <v/>
      </c>
      <c r="F209" s="122"/>
      <c r="G209" s="123" t="str">
        <f ca="1">IF(IFERROR(OFFSET(Indicadores!$C$3,MATCH(ReporteIndicadores!$B209&amp;ReporteIndicadores!$C$8,Indicadores!$P$4:$P$47,0),MATCH(ReporteIndicadores!G$12,Indicadores!$C$3:$G$3,0)-1),"")=0,"",IFERROR(OFFSET(Indicadores!$C$3,MATCH(ReporteIndicadores!$B209&amp;ReporteIndicadores!$C$8,Indicadores!$P$4:$P$47,0),MATCH(ReporteIndicadores!G$12,Indicadores!$C$3:$G$3,0)-1),""))</f>
        <v/>
      </c>
      <c r="AI209" s="40">
        <v>197</v>
      </c>
    </row>
    <row r="210" spans="2:35" ht="20">
      <c r="B210" s="143">
        <v>198</v>
      </c>
      <c r="C210" s="140" t="str">
        <f ca="1">IF(IFERROR(OFFSET(Indicadores!$C$3,MATCH(ReporteIndicadores!$B210&amp;ReporteIndicadores!$C$8,Indicadores!$P$4:$P$47,0),MATCH(ReporteIndicadores!C$12,Indicadores!$C$3:$G$3,0)-1),"")=0,"",IFERROR(OFFSET(Indicadores!$C$3,MATCH(ReporteIndicadores!$B210&amp;ReporteIndicadores!$C$8,Indicadores!$P$4:$P$47,0),MATCH(ReporteIndicadores!C$12,Indicadores!$C$3:$G$3,0)-1),""))</f>
        <v/>
      </c>
      <c r="D210" s="122"/>
      <c r="E210" s="140" t="str">
        <f ca="1">IF(IFERROR(OFFSET(Indicadores!$C$3,MATCH(ReporteIndicadores!$B210&amp;ReporteIndicadores!$C$8,Indicadores!$P$4:$P$47,0),MATCH(ReporteIndicadores!E$12,Indicadores!$C$3:$G$3,0)-1),"")=0,"",IFERROR(OFFSET(Indicadores!$C$3,MATCH(ReporteIndicadores!$B210&amp;ReporteIndicadores!$C$8,Indicadores!$P$4:$P$47,0),MATCH(ReporteIndicadores!E$12,Indicadores!$C$3:$G$3,0)-1),""))</f>
        <v/>
      </c>
      <c r="F210" s="122"/>
      <c r="G210" s="123" t="str">
        <f ca="1">IF(IFERROR(OFFSET(Indicadores!$C$3,MATCH(ReporteIndicadores!$B210&amp;ReporteIndicadores!$C$8,Indicadores!$P$4:$P$47,0),MATCH(ReporteIndicadores!G$12,Indicadores!$C$3:$G$3,0)-1),"")=0,"",IFERROR(OFFSET(Indicadores!$C$3,MATCH(ReporteIndicadores!$B210&amp;ReporteIndicadores!$C$8,Indicadores!$P$4:$P$47,0),MATCH(ReporteIndicadores!G$12,Indicadores!$C$3:$G$3,0)-1),""))</f>
        <v/>
      </c>
      <c r="AI210" s="40">
        <v>198</v>
      </c>
    </row>
    <row r="211" spans="2:35" ht="20">
      <c r="B211" s="143">
        <v>199</v>
      </c>
      <c r="C211" s="140" t="str">
        <f ca="1">IF(IFERROR(OFFSET(Indicadores!$C$3,MATCH(ReporteIndicadores!$B211&amp;ReporteIndicadores!$C$8,Indicadores!$P$4:$P$47,0),MATCH(ReporteIndicadores!C$12,Indicadores!$C$3:$G$3,0)-1),"")=0,"",IFERROR(OFFSET(Indicadores!$C$3,MATCH(ReporteIndicadores!$B211&amp;ReporteIndicadores!$C$8,Indicadores!$P$4:$P$47,0),MATCH(ReporteIndicadores!C$12,Indicadores!$C$3:$G$3,0)-1),""))</f>
        <v/>
      </c>
      <c r="D211" s="122"/>
      <c r="E211" s="140" t="str">
        <f ca="1">IF(IFERROR(OFFSET(Indicadores!$C$3,MATCH(ReporteIndicadores!$B211&amp;ReporteIndicadores!$C$8,Indicadores!$P$4:$P$47,0),MATCH(ReporteIndicadores!E$12,Indicadores!$C$3:$G$3,0)-1),"")=0,"",IFERROR(OFFSET(Indicadores!$C$3,MATCH(ReporteIndicadores!$B211&amp;ReporteIndicadores!$C$8,Indicadores!$P$4:$P$47,0),MATCH(ReporteIndicadores!E$12,Indicadores!$C$3:$G$3,0)-1),""))</f>
        <v/>
      </c>
      <c r="F211" s="122"/>
      <c r="G211" s="123" t="str">
        <f ca="1">IF(IFERROR(OFFSET(Indicadores!$C$3,MATCH(ReporteIndicadores!$B211&amp;ReporteIndicadores!$C$8,Indicadores!$P$4:$P$47,0),MATCH(ReporteIndicadores!G$12,Indicadores!$C$3:$G$3,0)-1),"")=0,"",IFERROR(OFFSET(Indicadores!$C$3,MATCH(ReporteIndicadores!$B211&amp;ReporteIndicadores!$C$8,Indicadores!$P$4:$P$47,0),MATCH(ReporteIndicadores!G$12,Indicadores!$C$3:$G$3,0)-1),""))</f>
        <v/>
      </c>
      <c r="AI211" s="40">
        <v>199</v>
      </c>
    </row>
    <row r="212" spans="2:35" ht="20">
      <c r="B212" s="143">
        <v>200</v>
      </c>
      <c r="C212" s="140" t="str">
        <f ca="1">IF(IFERROR(OFFSET(Indicadores!$C$3,MATCH(ReporteIndicadores!$B212&amp;ReporteIndicadores!$C$8,Indicadores!$P$4:$P$47,0),MATCH(ReporteIndicadores!C$12,Indicadores!$C$3:$G$3,0)-1),"")=0,"",IFERROR(OFFSET(Indicadores!$C$3,MATCH(ReporteIndicadores!$B212&amp;ReporteIndicadores!$C$8,Indicadores!$P$4:$P$47,0),MATCH(ReporteIndicadores!C$12,Indicadores!$C$3:$G$3,0)-1),""))</f>
        <v/>
      </c>
      <c r="D212" s="122"/>
      <c r="E212" s="140" t="str">
        <f ca="1">IF(IFERROR(OFFSET(Indicadores!$C$3,MATCH(ReporteIndicadores!$B212&amp;ReporteIndicadores!$C$8,Indicadores!$P$4:$P$47,0),MATCH(ReporteIndicadores!E$12,Indicadores!$C$3:$G$3,0)-1),"")=0,"",IFERROR(OFFSET(Indicadores!$C$3,MATCH(ReporteIndicadores!$B212&amp;ReporteIndicadores!$C$8,Indicadores!$P$4:$P$47,0),MATCH(ReporteIndicadores!E$12,Indicadores!$C$3:$G$3,0)-1),""))</f>
        <v/>
      </c>
      <c r="F212" s="122"/>
      <c r="G212" s="123" t="str">
        <f ca="1">IF(IFERROR(OFFSET(Indicadores!$C$3,MATCH(ReporteIndicadores!$B212&amp;ReporteIndicadores!$C$8,Indicadores!$P$4:$P$47,0),MATCH(ReporteIndicadores!G$12,Indicadores!$C$3:$G$3,0)-1),"")=0,"",IFERROR(OFFSET(Indicadores!$C$3,MATCH(ReporteIndicadores!$B212&amp;ReporteIndicadores!$C$8,Indicadores!$P$4:$P$47,0),MATCH(ReporteIndicadores!G$12,Indicadores!$C$3:$G$3,0)-1),""))</f>
        <v/>
      </c>
      <c r="AI212" s="40">
        <v>200</v>
      </c>
    </row>
    <row r="213" spans="2:35" ht="20">
      <c r="B213" s="143">
        <v>201</v>
      </c>
      <c r="C213" s="140" t="str">
        <f ca="1">IF(IFERROR(OFFSET(Indicadores!$C$3,MATCH(ReporteIndicadores!$B213&amp;ReporteIndicadores!$C$8,Indicadores!$P$4:$P$47,0),MATCH(ReporteIndicadores!C$12,Indicadores!$C$3:$G$3,0)-1),"")=0,"",IFERROR(OFFSET(Indicadores!$C$3,MATCH(ReporteIndicadores!$B213&amp;ReporteIndicadores!$C$8,Indicadores!$P$4:$P$47,0),MATCH(ReporteIndicadores!C$12,Indicadores!$C$3:$G$3,0)-1),""))</f>
        <v/>
      </c>
      <c r="D213" s="122"/>
      <c r="E213" s="140" t="str">
        <f ca="1">IF(IFERROR(OFFSET(Indicadores!$C$3,MATCH(ReporteIndicadores!$B213&amp;ReporteIndicadores!$C$8,Indicadores!$P$4:$P$47,0),MATCH(ReporteIndicadores!E$12,Indicadores!$C$3:$G$3,0)-1),"")=0,"",IFERROR(OFFSET(Indicadores!$C$3,MATCH(ReporteIndicadores!$B213&amp;ReporteIndicadores!$C$8,Indicadores!$P$4:$P$47,0),MATCH(ReporteIndicadores!E$12,Indicadores!$C$3:$G$3,0)-1),""))</f>
        <v/>
      </c>
      <c r="F213" s="122"/>
      <c r="G213" s="123" t="str">
        <f ca="1">IF(IFERROR(OFFSET(Indicadores!$C$3,MATCH(ReporteIndicadores!$B213&amp;ReporteIndicadores!$C$8,Indicadores!$P$4:$P$47,0),MATCH(ReporteIndicadores!G$12,Indicadores!$C$3:$G$3,0)-1),"")=0,"",IFERROR(OFFSET(Indicadores!$C$3,MATCH(ReporteIndicadores!$B213&amp;ReporteIndicadores!$C$8,Indicadores!$P$4:$P$47,0),MATCH(ReporteIndicadores!G$12,Indicadores!$C$3:$G$3,0)-1),""))</f>
        <v/>
      </c>
      <c r="AI213" s="40">
        <v>201</v>
      </c>
    </row>
    <row r="214" spans="2:35" ht="20">
      <c r="B214" s="143">
        <v>202</v>
      </c>
      <c r="C214" s="140" t="str">
        <f ca="1">IF(IFERROR(OFFSET(Indicadores!$C$3,MATCH(ReporteIndicadores!$B214&amp;ReporteIndicadores!$C$8,Indicadores!$P$4:$P$47,0),MATCH(ReporteIndicadores!C$12,Indicadores!$C$3:$G$3,0)-1),"")=0,"",IFERROR(OFFSET(Indicadores!$C$3,MATCH(ReporteIndicadores!$B214&amp;ReporteIndicadores!$C$8,Indicadores!$P$4:$P$47,0),MATCH(ReporteIndicadores!C$12,Indicadores!$C$3:$G$3,0)-1),""))</f>
        <v/>
      </c>
      <c r="D214" s="122"/>
      <c r="E214" s="140" t="str">
        <f ca="1">IF(IFERROR(OFFSET(Indicadores!$C$3,MATCH(ReporteIndicadores!$B214&amp;ReporteIndicadores!$C$8,Indicadores!$P$4:$P$47,0),MATCH(ReporteIndicadores!E$12,Indicadores!$C$3:$G$3,0)-1),"")=0,"",IFERROR(OFFSET(Indicadores!$C$3,MATCH(ReporteIndicadores!$B214&amp;ReporteIndicadores!$C$8,Indicadores!$P$4:$P$47,0),MATCH(ReporteIndicadores!E$12,Indicadores!$C$3:$G$3,0)-1),""))</f>
        <v/>
      </c>
      <c r="F214" s="122"/>
      <c r="G214" s="123" t="str">
        <f ca="1">IF(IFERROR(OFFSET(Indicadores!$C$3,MATCH(ReporteIndicadores!$B214&amp;ReporteIndicadores!$C$8,Indicadores!$P$4:$P$47,0),MATCH(ReporteIndicadores!G$12,Indicadores!$C$3:$G$3,0)-1),"")=0,"",IFERROR(OFFSET(Indicadores!$C$3,MATCH(ReporteIndicadores!$B214&amp;ReporteIndicadores!$C$8,Indicadores!$P$4:$P$47,0),MATCH(ReporteIndicadores!G$12,Indicadores!$C$3:$G$3,0)-1),""))</f>
        <v/>
      </c>
      <c r="AI214" s="40">
        <v>202</v>
      </c>
    </row>
    <row r="215" spans="2:35" ht="20">
      <c r="B215" s="143">
        <v>203</v>
      </c>
      <c r="C215" s="140" t="str">
        <f ca="1">IF(IFERROR(OFFSET(Indicadores!$C$3,MATCH(ReporteIndicadores!$B215&amp;ReporteIndicadores!$C$8,Indicadores!$P$4:$P$47,0),MATCH(ReporteIndicadores!C$12,Indicadores!$C$3:$G$3,0)-1),"")=0,"",IFERROR(OFFSET(Indicadores!$C$3,MATCH(ReporteIndicadores!$B215&amp;ReporteIndicadores!$C$8,Indicadores!$P$4:$P$47,0),MATCH(ReporteIndicadores!C$12,Indicadores!$C$3:$G$3,0)-1),""))</f>
        <v/>
      </c>
      <c r="D215" s="122"/>
      <c r="E215" s="140" t="str">
        <f ca="1">IF(IFERROR(OFFSET(Indicadores!$C$3,MATCH(ReporteIndicadores!$B215&amp;ReporteIndicadores!$C$8,Indicadores!$P$4:$P$47,0),MATCH(ReporteIndicadores!E$12,Indicadores!$C$3:$G$3,0)-1),"")=0,"",IFERROR(OFFSET(Indicadores!$C$3,MATCH(ReporteIndicadores!$B215&amp;ReporteIndicadores!$C$8,Indicadores!$P$4:$P$47,0),MATCH(ReporteIndicadores!E$12,Indicadores!$C$3:$G$3,0)-1),""))</f>
        <v/>
      </c>
      <c r="F215" s="122"/>
      <c r="G215" s="123" t="str">
        <f ca="1">IF(IFERROR(OFFSET(Indicadores!$C$3,MATCH(ReporteIndicadores!$B215&amp;ReporteIndicadores!$C$8,Indicadores!$P$4:$P$47,0),MATCH(ReporteIndicadores!G$12,Indicadores!$C$3:$G$3,0)-1),"")=0,"",IFERROR(OFFSET(Indicadores!$C$3,MATCH(ReporteIndicadores!$B215&amp;ReporteIndicadores!$C$8,Indicadores!$P$4:$P$47,0),MATCH(ReporteIndicadores!G$12,Indicadores!$C$3:$G$3,0)-1),""))</f>
        <v/>
      </c>
      <c r="AI215" s="40">
        <v>203</v>
      </c>
    </row>
    <row r="216" spans="2:35" ht="20">
      <c r="B216" s="143">
        <v>204</v>
      </c>
      <c r="C216" s="140" t="str">
        <f ca="1">IF(IFERROR(OFFSET(Indicadores!$C$3,MATCH(ReporteIndicadores!$B216&amp;ReporteIndicadores!$C$8,Indicadores!$P$4:$P$47,0),MATCH(ReporteIndicadores!C$12,Indicadores!$C$3:$G$3,0)-1),"")=0,"",IFERROR(OFFSET(Indicadores!$C$3,MATCH(ReporteIndicadores!$B216&amp;ReporteIndicadores!$C$8,Indicadores!$P$4:$P$47,0),MATCH(ReporteIndicadores!C$12,Indicadores!$C$3:$G$3,0)-1),""))</f>
        <v/>
      </c>
      <c r="D216" s="122"/>
      <c r="E216" s="140" t="str">
        <f ca="1">IF(IFERROR(OFFSET(Indicadores!$C$3,MATCH(ReporteIndicadores!$B216&amp;ReporteIndicadores!$C$8,Indicadores!$P$4:$P$47,0),MATCH(ReporteIndicadores!E$12,Indicadores!$C$3:$G$3,0)-1),"")=0,"",IFERROR(OFFSET(Indicadores!$C$3,MATCH(ReporteIndicadores!$B216&amp;ReporteIndicadores!$C$8,Indicadores!$P$4:$P$47,0),MATCH(ReporteIndicadores!E$12,Indicadores!$C$3:$G$3,0)-1),""))</f>
        <v/>
      </c>
      <c r="F216" s="122"/>
      <c r="G216" s="123" t="str">
        <f ca="1">IF(IFERROR(OFFSET(Indicadores!$C$3,MATCH(ReporteIndicadores!$B216&amp;ReporteIndicadores!$C$8,Indicadores!$P$4:$P$47,0),MATCH(ReporteIndicadores!G$12,Indicadores!$C$3:$G$3,0)-1),"")=0,"",IFERROR(OFFSET(Indicadores!$C$3,MATCH(ReporteIndicadores!$B216&amp;ReporteIndicadores!$C$8,Indicadores!$P$4:$P$47,0),MATCH(ReporteIndicadores!G$12,Indicadores!$C$3:$G$3,0)-1),""))</f>
        <v/>
      </c>
      <c r="AI216" s="40">
        <v>204</v>
      </c>
    </row>
    <row r="217" spans="2:35" ht="20">
      <c r="B217" s="143">
        <v>205</v>
      </c>
      <c r="C217" s="140" t="str">
        <f ca="1">IF(IFERROR(OFFSET(Indicadores!$C$3,MATCH(ReporteIndicadores!$B217&amp;ReporteIndicadores!$C$8,Indicadores!$P$4:$P$47,0),MATCH(ReporteIndicadores!C$12,Indicadores!$C$3:$G$3,0)-1),"")=0,"",IFERROR(OFFSET(Indicadores!$C$3,MATCH(ReporteIndicadores!$B217&amp;ReporteIndicadores!$C$8,Indicadores!$P$4:$P$47,0),MATCH(ReporteIndicadores!C$12,Indicadores!$C$3:$G$3,0)-1),""))</f>
        <v/>
      </c>
      <c r="D217" s="122"/>
      <c r="E217" s="140" t="str">
        <f ca="1">IF(IFERROR(OFFSET(Indicadores!$C$3,MATCH(ReporteIndicadores!$B217&amp;ReporteIndicadores!$C$8,Indicadores!$P$4:$P$47,0),MATCH(ReporteIndicadores!E$12,Indicadores!$C$3:$G$3,0)-1),"")=0,"",IFERROR(OFFSET(Indicadores!$C$3,MATCH(ReporteIndicadores!$B217&amp;ReporteIndicadores!$C$8,Indicadores!$P$4:$P$47,0),MATCH(ReporteIndicadores!E$12,Indicadores!$C$3:$G$3,0)-1),""))</f>
        <v/>
      </c>
      <c r="F217" s="122"/>
      <c r="G217" s="123" t="str">
        <f ca="1">IF(IFERROR(OFFSET(Indicadores!$C$3,MATCH(ReporteIndicadores!$B217&amp;ReporteIndicadores!$C$8,Indicadores!$P$4:$P$47,0),MATCH(ReporteIndicadores!G$12,Indicadores!$C$3:$G$3,0)-1),"")=0,"",IFERROR(OFFSET(Indicadores!$C$3,MATCH(ReporteIndicadores!$B217&amp;ReporteIndicadores!$C$8,Indicadores!$P$4:$P$47,0),MATCH(ReporteIndicadores!G$12,Indicadores!$C$3:$G$3,0)-1),""))</f>
        <v/>
      </c>
      <c r="AI217" s="40">
        <v>205</v>
      </c>
    </row>
    <row r="218" spans="2:35" ht="20">
      <c r="B218" s="143">
        <v>206</v>
      </c>
      <c r="C218" s="140" t="str">
        <f ca="1">IF(IFERROR(OFFSET(Indicadores!$C$3,MATCH(ReporteIndicadores!$B218&amp;ReporteIndicadores!$C$8,Indicadores!$P$4:$P$47,0),MATCH(ReporteIndicadores!C$12,Indicadores!$C$3:$G$3,0)-1),"")=0,"",IFERROR(OFFSET(Indicadores!$C$3,MATCH(ReporteIndicadores!$B218&amp;ReporteIndicadores!$C$8,Indicadores!$P$4:$P$47,0),MATCH(ReporteIndicadores!C$12,Indicadores!$C$3:$G$3,0)-1),""))</f>
        <v/>
      </c>
      <c r="D218" s="122"/>
      <c r="E218" s="140" t="str">
        <f ca="1">IF(IFERROR(OFFSET(Indicadores!$C$3,MATCH(ReporteIndicadores!$B218&amp;ReporteIndicadores!$C$8,Indicadores!$P$4:$P$47,0),MATCH(ReporteIndicadores!E$12,Indicadores!$C$3:$G$3,0)-1),"")=0,"",IFERROR(OFFSET(Indicadores!$C$3,MATCH(ReporteIndicadores!$B218&amp;ReporteIndicadores!$C$8,Indicadores!$P$4:$P$47,0),MATCH(ReporteIndicadores!E$12,Indicadores!$C$3:$G$3,0)-1),""))</f>
        <v/>
      </c>
      <c r="F218" s="122"/>
      <c r="G218" s="123" t="str">
        <f ca="1">IF(IFERROR(OFFSET(Indicadores!$C$3,MATCH(ReporteIndicadores!$B218&amp;ReporteIndicadores!$C$8,Indicadores!$P$4:$P$47,0),MATCH(ReporteIndicadores!G$12,Indicadores!$C$3:$G$3,0)-1),"")=0,"",IFERROR(OFFSET(Indicadores!$C$3,MATCH(ReporteIndicadores!$B218&amp;ReporteIndicadores!$C$8,Indicadores!$P$4:$P$47,0),MATCH(ReporteIndicadores!G$12,Indicadores!$C$3:$G$3,0)-1),""))</f>
        <v/>
      </c>
      <c r="AI218" s="40">
        <v>206</v>
      </c>
    </row>
    <row r="219" spans="2:35" ht="20">
      <c r="B219" s="143">
        <v>207</v>
      </c>
      <c r="C219" s="140" t="str">
        <f ca="1">IF(IFERROR(OFFSET(Indicadores!$C$3,MATCH(ReporteIndicadores!$B219&amp;ReporteIndicadores!$C$8,Indicadores!$P$4:$P$47,0),MATCH(ReporteIndicadores!C$12,Indicadores!$C$3:$G$3,0)-1),"")=0,"",IFERROR(OFFSET(Indicadores!$C$3,MATCH(ReporteIndicadores!$B219&amp;ReporteIndicadores!$C$8,Indicadores!$P$4:$P$47,0),MATCH(ReporteIndicadores!C$12,Indicadores!$C$3:$G$3,0)-1),""))</f>
        <v/>
      </c>
      <c r="D219" s="122"/>
      <c r="E219" s="140" t="str">
        <f ca="1">IF(IFERROR(OFFSET(Indicadores!$C$3,MATCH(ReporteIndicadores!$B219&amp;ReporteIndicadores!$C$8,Indicadores!$P$4:$P$47,0),MATCH(ReporteIndicadores!E$12,Indicadores!$C$3:$G$3,0)-1),"")=0,"",IFERROR(OFFSET(Indicadores!$C$3,MATCH(ReporteIndicadores!$B219&amp;ReporteIndicadores!$C$8,Indicadores!$P$4:$P$47,0),MATCH(ReporteIndicadores!E$12,Indicadores!$C$3:$G$3,0)-1),""))</f>
        <v/>
      </c>
      <c r="F219" s="122"/>
      <c r="G219" s="123" t="str">
        <f ca="1">IF(IFERROR(OFFSET(Indicadores!$C$3,MATCH(ReporteIndicadores!$B219&amp;ReporteIndicadores!$C$8,Indicadores!$P$4:$P$47,0),MATCH(ReporteIndicadores!G$12,Indicadores!$C$3:$G$3,0)-1),"")=0,"",IFERROR(OFFSET(Indicadores!$C$3,MATCH(ReporteIndicadores!$B219&amp;ReporteIndicadores!$C$8,Indicadores!$P$4:$P$47,0),MATCH(ReporteIndicadores!G$12,Indicadores!$C$3:$G$3,0)-1),""))</f>
        <v/>
      </c>
      <c r="AI219" s="40">
        <v>207</v>
      </c>
    </row>
    <row r="220" spans="2:35" ht="20">
      <c r="B220" s="143">
        <v>208</v>
      </c>
      <c r="C220" s="140" t="str">
        <f ca="1">IF(IFERROR(OFFSET(Indicadores!$C$3,MATCH(ReporteIndicadores!$B220&amp;ReporteIndicadores!$C$8,Indicadores!$P$4:$P$47,0),MATCH(ReporteIndicadores!C$12,Indicadores!$C$3:$G$3,0)-1),"")=0,"",IFERROR(OFFSET(Indicadores!$C$3,MATCH(ReporteIndicadores!$B220&amp;ReporteIndicadores!$C$8,Indicadores!$P$4:$P$47,0),MATCH(ReporteIndicadores!C$12,Indicadores!$C$3:$G$3,0)-1),""))</f>
        <v/>
      </c>
      <c r="D220" s="122"/>
      <c r="E220" s="140" t="str">
        <f ca="1">IF(IFERROR(OFFSET(Indicadores!$C$3,MATCH(ReporteIndicadores!$B220&amp;ReporteIndicadores!$C$8,Indicadores!$P$4:$P$47,0),MATCH(ReporteIndicadores!E$12,Indicadores!$C$3:$G$3,0)-1),"")=0,"",IFERROR(OFFSET(Indicadores!$C$3,MATCH(ReporteIndicadores!$B220&amp;ReporteIndicadores!$C$8,Indicadores!$P$4:$P$47,0),MATCH(ReporteIndicadores!E$12,Indicadores!$C$3:$G$3,0)-1),""))</f>
        <v/>
      </c>
      <c r="F220" s="122"/>
      <c r="G220" s="123" t="str">
        <f ca="1">IF(IFERROR(OFFSET(Indicadores!$C$3,MATCH(ReporteIndicadores!$B220&amp;ReporteIndicadores!$C$8,Indicadores!$P$4:$P$47,0),MATCH(ReporteIndicadores!G$12,Indicadores!$C$3:$G$3,0)-1),"")=0,"",IFERROR(OFFSET(Indicadores!$C$3,MATCH(ReporteIndicadores!$B220&amp;ReporteIndicadores!$C$8,Indicadores!$P$4:$P$47,0),MATCH(ReporteIndicadores!G$12,Indicadores!$C$3:$G$3,0)-1),""))</f>
        <v/>
      </c>
      <c r="AI220" s="40">
        <v>208</v>
      </c>
    </row>
    <row r="221" spans="2:35" ht="20">
      <c r="B221" s="143">
        <v>209</v>
      </c>
      <c r="C221" s="140" t="str">
        <f ca="1">IF(IFERROR(OFFSET(Indicadores!$C$3,MATCH(ReporteIndicadores!$B221&amp;ReporteIndicadores!$C$8,Indicadores!$P$4:$P$47,0),MATCH(ReporteIndicadores!C$12,Indicadores!$C$3:$G$3,0)-1),"")=0,"",IFERROR(OFFSET(Indicadores!$C$3,MATCH(ReporteIndicadores!$B221&amp;ReporteIndicadores!$C$8,Indicadores!$P$4:$P$47,0),MATCH(ReporteIndicadores!C$12,Indicadores!$C$3:$G$3,0)-1),""))</f>
        <v/>
      </c>
      <c r="D221" s="122"/>
      <c r="E221" s="140" t="str">
        <f ca="1">IF(IFERROR(OFFSET(Indicadores!$C$3,MATCH(ReporteIndicadores!$B221&amp;ReporteIndicadores!$C$8,Indicadores!$P$4:$P$47,0),MATCH(ReporteIndicadores!E$12,Indicadores!$C$3:$G$3,0)-1),"")=0,"",IFERROR(OFFSET(Indicadores!$C$3,MATCH(ReporteIndicadores!$B221&amp;ReporteIndicadores!$C$8,Indicadores!$P$4:$P$47,0),MATCH(ReporteIndicadores!E$12,Indicadores!$C$3:$G$3,0)-1),""))</f>
        <v/>
      </c>
      <c r="F221" s="122"/>
      <c r="G221" s="123" t="str">
        <f ca="1">IF(IFERROR(OFFSET(Indicadores!$C$3,MATCH(ReporteIndicadores!$B221&amp;ReporteIndicadores!$C$8,Indicadores!$P$4:$P$47,0),MATCH(ReporteIndicadores!G$12,Indicadores!$C$3:$G$3,0)-1),"")=0,"",IFERROR(OFFSET(Indicadores!$C$3,MATCH(ReporteIndicadores!$B221&amp;ReporteIndicadores!$C$8,Indicadores!$P$4:$P$47,0),MATCH(ReporteIndicadores!G$12,Indicadores!$C$3:$G$3,0)-1),""))</f>
        <v/>
      </c>
      <c r="AI221" s="40">
        <v>209</v>
      </c>
    </row>
    <row r="222" spans="2:35" ht="20">
      <c r="B222" s="143">
        <v>210</v>
      </c>
      <c r="C222" s="140" t="str">
        <f ca="1">IF(IFERROR(OFFSET(Indicadores!$C$3,MATCH(ReporteIndicadores!$B222&amp;ReporteIndicadores!$C$8,Indicadores!$P$4:$P$47,0),MATCH(ReporteIndicadores!C$12,Indicadores!$C$3:$G$3,0)-1),"")=0,"",IFERROR(OFFSET(Indicadores!$C$3,MATCH(ReporteIndicadores!$B222&amp;ReporteIndicadores!$C$8,Indicadores!$P$4:$P$47,0),MATCH(ReporteIndicadores!C$12,Indicadores!$C$3:$G$3,0)-1),""))</f>
        <v/>
      </c>
      <c r="D222" s="122"/>
      <c r="E222" s="140" t="str">
        <f ca="1">IF(IFERROR(OFFSET(Indicadores!$C$3,MATCH(ReporteIndicadores!$B222&amp;ReporteIndicadores!$C$8,Indicadores!$P$4:$P$47,0),MATCH(ReporteIndicadores!E$12,Indicadores!$C$3:$G$3,0)-1),"")=0,"",IFERROR(OFFSET(Indicadores!$C$3,MATCH(ReporteIndicadores!$B222&amp;ReporteIndicadores!$C$8,Indicadores!$P$4:$P$47,0),MATCH(ReporteIndicadores!E$12,Indicadores!$C$3:$G$3,0)-1),""))</f>
        <v/>
      </c>
      <c r="F222" s="122"/>
      <c r="G222" s="123" t="str">
        <f ca="1">IF(IFERROR(OFFSET(Indicadores!$C$3,MATCH(ReporteIndicadores!$B222&amp;ReporteIndicadores!$C$8,Indicadores!$P$4:$P$47,0),MATCH(ReporteIndicadores!G$12,Indicadores!$C$3:$G$3,0)-1),"")=0,"",IFERROR(OFFSET(Indicadores!$C$3,MATCH(ReporteIndicadores!$B222&amp;ReporteIndicadores!$C$8,Indicadores!$P$4:$P$47,0),MATCH(ReporteIndicadores!G$12,Indicadores!$C$3:$G$3,0)-1),""))</f>
        <v/>
      </c>
      <c r="AI222" s="40">
        <v>210</v>
      </c>
    </row>
    <row r="223" spans="2:35" ht="20">
      <c r="B223" s="143">
        <v>211</v>
      </c>
      <c r="C223" s="140" t="str">
        <f ca="1">IF(IFERROR(OFFSET(Indicadores!$C$3,MATCH(ReporteIndicadores!$B223&amp;ReporteIndicadores!$C$8,Indicadores!$P$4:$P$47,0),MATCH(ReporteIndicadores!C$12,Indicadores!$C$3:$G$3,0)-1),"")=0,"",IFERROR(OFFSET(Indicadores!$C$3,MATCH(ReporteIndicadores!$B223&amp;ReporteIndicadores!$C$8,Indicadores!$P$4:$P$47,0),MATCH(ReporteIndicadores!C$12,Indicadores!$C$3:$G$3,0)-1),""))</f>
        <v/>
      </c>
      <c r="D223" s="122"/>
      <c r="E223" s="140" t="str">
        <f ca="1">IF(IFERROR(OFFSET(Indicadores!$C$3,MATCH(ReporteIndicadores!$B223&amp;ReporteIndicadores!$C$8,Indicadores!$P$4:$P$47,0),MATCH(ReporteIndicadores!E$12,Indicadores!$C$3:$G$3,0)-1),"")=0,"",IFERROR(OFFSET(Indicadores!$C$3,MATCH(ReporteIndicadores!$B223&amp;ReporteIndicadores!$C$8,Indicadores!$P$4:$P$47,0),MATCH(ReporteIndicadores!E$12,Indicadores!$C$3:$G$3,0)-1),""))</f>
        <v/>
      </c>
      <c r="F223" s="122"/>
      <c r="G223" s="123" t="str">
        <f ca="1">IF(IFERROR(OFFSET(Indicadores!$C$3,MATCH(ReporteIndicadores!$B223&amp;ReporteIndicadores!$C$8,Indicadores!$P$4:$P$47,0),MATCH(ReporteIndicadores!G$12,Indicadores!$C$3:$G$3,0)-1),"")=0,"",IFERROR(OFFSET(Indicadores!$C$3,MATCH(ReporteIndicadores!$B223&amp;ReporteIndicadores!$C$8,Indicadores!$P$4:$P$47,0),MATCH(ReporteIndicadores!G$12,Indicadores!$C$3:$G$3,0)-1),""))</f>
        <v/>
      </c>
      <c r="AI223" s="40">
        <v>211</v>
      </c>
    </row>
    <row r="224" spans="2:35" ht="20">
      <c r="B224" s="143">
        <v>212</v>
      </c>
      <c r="C224" s="140" t="str">
        <f ca="1">IF(IFERROR(OFFSET(Indicadores!$C$3,MATCH(ReporteIndicadores!$B224&amp;ReporteIndicadores!$C$8,Indicadores!$P$4:$P$47,0),MATCH(ReporteIndicadores!C$12,Indicadores!$C$3:$G$3,0)-1),"")=0,"",IFERROR(OFFSET(Indicadores!$C$3,MATCH(ReporteIndicadores!$B224&amp;ReporteIndicadores!$C$8,Indicadores!$P$4:$P$47,0),MATCH(ReporteIndicadores!C$12,Indicadores!$C$3:$G$3,0)-1),""))</f>
        <v/>
      </c>
      <c r="D224" s="122"/>
      <c r="E224" s="140" t="str">
        <f ca="1">IF(IFERROR(OFFSET(Indicadores!$C$3,MATCH(ReporteIndicadores!$B224&amp;ReporteIndicadores!$C$8,Indicadores!$P$4:$P$47,0),MATCH(ReporteIndicadores!E$12,Indicadores!$C$3:$G$3,0)-1),"")=0,"",IFERROR(OFFSET(Indicadores!$C$3,MATCH(ReporteIndicadores!$B224&amp;ReporteIndicadores!$C$8,Indicadores!$P$4:$P$47,0),MATCH(ReporteIndicadores!E$12,Indicadores!$C$3:$G$3,0)-1),""))</f>
        <v/>
      </c>
      <c r="F224" s="122"/>
      <c r="G224" s="123" t="str">
        <f ca="1">IF(IFERROR(OFFSET(Indicadores!$C$3,MATCH(ReporteIndicadores!$B224&amp;ReporteIndicadores!$C$8,Indicadores!$P$4:$P$47,0),MATCH(ReporteIndicadores!G$12,Indicadores!$C$3:$G$3,0)-1),"")=0,"",IFERROR(OFFSET(Indicadores!$C$3,MATCH(ReporteIndicadores!$B224&amp;ReporteIndicadores!$C$8,Indicadores!$P$4:$P$47,0),MATCH(ReporteIndicadores!G$12,Indicadores!$C$3:$G$3,0)-1),""))</f>
        <v/>
      </c>
      <c r="AI224" s="40">
        <v>212</v>
      </c>
    </row>
    <row r="225" spans="2:35" ht="20">
      <c r="B225" s="143">
        <v>213</v>
      </c>
      <c r="C225" s="140" t="str">
        <f ca="1">IF(IFERROR(OFFSET(Indicadores!$C$3,MATCH(ReporteIndicadores!$B225&amp;ReporteIndicadores!$C$8,Indicadores!$P$4:$P$47,0),MATCH(ReporteIndicadores!C$12,Indicadores!$C$3:$G$3,0)-1),"")=0,"",IFERROR(OFFSET(Indicadores!$C$3,MATCH(ReporteIndicadores!$B225&amp;ReporteIndicadores!$C$8,Indicadores!$P$4:$P$47,0),MATCH(ReporteIndicadores!C$12,Indicadores!$C$3:$G$3,0)-1),""))</f>
        <v/>
      </c>
      <c r="D225" s="122"/>
      <c r="E225" s="140" t="str">
        <f ca="1">IF(IFERROR(OFFSET(Indicadores!$C$3,MATCH(ReporteIndicadores!$B225&amp;ReporteIndicadores!$C$8,Indicadores!$P$4:$P$47,0),MATCH(ReporteIndicadores!E$12,Indicadores!$C$3:$G$3,0)-1),"")=0,"",IFERROR(OFFSET(Indicadores!$C$3,MATCH(ReporteIndicadores!$B225&amp;ReporteIndicadores!$C$8,Indicadores!$P$4:$P$47,0),MATCH(ReporteIndicadores!E$12,Indicadores!$C$3:$G$3,0)-1),""))</f>
        <v/>
      </c>
      <c r="F225" s="122"/>
      <c r="G225" s="123" t="str">
        <f ca="1">IF(IFERROR(OFFSET(Indicadores!$C$3,MATCH(ReporteIndicadores!$B225&amp;ReporteIndicadores!$C$8,Indicadores!$P$4:$P$47,0),MATCH(ReporteIndicadores!G$12,Indicadores!$C$3:$G$3,0)-1),"")=0,"",IFERROR(OFFSET(Indicadores!$C$3,MATCH(ReporteIndicadores!$B225&amp;ReporteIndicadores!$C$8,Indicadores!$P$4:$P$47,0),MATCH(ReporteIndicadores!G$12,Indicadores!$C$3:$G$3,0)-1),""))</f>
        <v/>
      </c>
      <c r="AI225" s="40">
        <v>213</v>
      </c>
    </row>
    <row r="226" spans="2:35" ht="20">
      <c r="B226" s="143">
        <v>214</v>
      </c>
      <c r="C226" s="140" t="str">
        <f ca="1">IF(IFERROR(OFFSET(Indicadores!$C$3,MATCH(ReporteIndicadores!$B226&amp;ReporteIndicadores!$C$8,Indicadores!$P$4:$P$47,0),MATCH(ReporteIndicadores!C$12,Indicadores!$C$3:$G$3,0)-1),"")=0,"",IFERROR(OFFSET(Indicadores!$C$3,MATCH(ReporteIndicadores!$B226&amp;ReporteIndicadores!$C$8,Indicadores!$P$4:$P$47,0),MATCH(ReporteIndicadores!C$12,Indicadores!$C$3:$G$3,0)-1),""))</f>
        <v/>
      </c>
      <c r="D226" s="122"/>
      <c r="E226" s="140" t="str">
        <f ca="1">IF(IFERROR(OFFSET(Indicadores!$C$3,MATCH(ReporteIndicadores!$B226&amp;ReporteIndicadores!$C$8,Indicadores!$P$4:$P$47,0),MATCH(ReporteIndicadores!E$12,Indicadores!$C$3:$G$3,0)-1),"")=0,"",IFERROR(OFFSET(Indicadores!$C$3,MATCH(ReporteIndicadores!$B226&amp;ReporteIndicadores!$C$8,Indicadores!$P$4:$P$47,0),MATCH(ReporteIndicadores!E$12,Indicadores!$C$3:$G$3,0)-1),""))</f>
        <v/>
      </c>
      <c r="F226" s="122"/>
      <c r="G226" s="123" t="str">
        <f ca="1">IF(IFERROR(OFFSET(Indicadores!$C$3,MATCH(ReporteIndicadores!$B226&amp;ReporteIndicadores!$C$8,Indicadores!$P$4:$P$47,0),MATCH(ReporteIndicadores!G$12,Indicadores!$C$3:$G$3,0)-1),"")=0,"",IFERROR(OFFSET(Indicadores!$C$3,MATCH(ReporteIndicadores!$B226&amp;ReporteIndicadores!$C$8,Indicadores!$P$4:$P$47,0),MATCH(ReporteIndicadores!G$12,Indicadores!$C$3:$G$3,0)-1),""))</f>
        <v/>
      </c>
      <c r="AI226" s="40">
        <v>214</v>
      </c>
    </row>
    <row r="227" spans="2:35" ht="20">
      <c r="B227" s="143">
        <v>215</v>
      </c>
      <c r="C227" s="140" t="str">
        <f ca="1">IF(IFERROR(OFFSET(Indicadores!$C$3,MATCH(ReporteIndicadores!$B227&amp;ReporteIndicadores!$C$8,Indicadores!$P$4:$P$47,0),MATCH(ReporteIndicadores!C$12,Indicadores!$C$3:$G$3,0)-1),"")=0,"",IFERROR(OFFSET(Indicadores!$C$3,MATCH(ReporteIndicadores!$B227&amp;ReporteIndicadores!$C$8,Indicadores!$P$4:$P$47,0),MATCH(ReporteIndicadores!C$12,Indicadores!$C$3:$G$3,0)-1),""))</f>
        <v/>
      </c>
      <c r="D227" s="122"/>
      <c r="E227" s="140" t="str">
        <f ca="1">IF(IFERROR(OFFSET(Indicadores!$C$3,MATCH(ReporteIndicadores!$B227&amp;ReporteIndicadores!$C$8,Indicadores!$P$4:$P$47,0),MATCH(ReporteIndicadores!E$12,Indicadores!$C$3:$G$3,0)-1),"")=0,"",IFERROR(OFFSET(Indicadores!$C$3,MATCH(ReporteIndicadores!$B227&amp;ReporteIndicadores!$C$8,Indicadores!$P$4:$P$47,0),MATCH(ReporteIndicadores!E$12,Indicadores!$C$3:$G$3,0)-1),""))</f>
        <v/>
      </c>
      <c r="F227" s="122"/>
      <c r="G227" s="123" t="str">
        <f ca="1">IF(IFERROR(OFFSET(Indicadores!$C$3,MATCH(ReporteIndicadores!$B227&amp;ReporteIndicadores!$C$8,Indicadores!$P$4:$P$47,0),MATCH(ReporteIndicadores!G$12,Indicadores!$C$3:$G$3,0)-1),"")=0,"",IFERROR(OFFSET(Indicadores!$C$3,MATCH(ReporteIndicadores!$B227&amp;ReporteIndicadores!$C$8,Indicadores!$P$4:$P$47,0),MATCH(ReporteIndicadores!G$12,Indicadores!$C$3:$G$3,0)-1),""))</f>
        <v/>
      </c>
      <c r="AI227" s="40">
        <v>215</v>
      </c>
    </row>
    <row r="228" spans="2:35" ht="20">
      <c r="B228" s="143">
        <v>216</v>
      </c>
      <c r="C228" s="140" t="str">
        <f ca="1">IF(IFERROR(OFFSET(Indicadores!$C$3,MATCH(ReporteIndicadores!$B228&amp;ReporteIndicadores!$C$8,Indicadores!$P$4:$P$47,0),MATCH(ReporteIndicadores!C$12,Indicadores!$C$3:$G$3,0)-1),"")=0,"",IFERROR(OFFSET(Indicadores!$C$3,MATCH(ReporteIndicadores!$B228&amp;ReporteIndicadores!$C$8,Indicadores!$P$4:$P$47,0),MATCH(ReporteIndicadores!C$12,Indicadores!$C$3:$G$3,0)-1),""))</f>
        <v/>
      </c>
      <c r="D228" s="122"/>
      <c r="E228" s="140" t="str">
        <f ca="1">IF(IFERROR(OFFSET(Indicadores!$C$3,MATCH(ReporteIndicadores!$B228&amp;ReporteIndicadores!$C$8,Indicadores!$P$4:$P$47,0),MATCH(ReporteIndicadores!E$12,Indicadores!$C$3:$G$3,0)-1),"")=0,"",IFERROR(OFFSET(Indicadores!$C$3,MATCH(ReporteIndicadores!$B228&amp;ReporteIndicadores!$C$8,Indicadores!$P$4:$P$47,0),MATCH(ReporteIndicadores!E$12,Indicadores!$C$3:$G$3,0)-1),""))</f>
        <v/>
      </c>
      <c r="F228" s="122"/>
      <c r="G228" s="123" t="str">
        <f ca="1">IF(IFERROR(OFFSET(Indicadores!$C$3,MATCH(ReporteIndicadores!$B228&amp;ReporteIndicadores!$C$8,Indicadores!$P$4:$P$47,0),MATCH(ReporteIndicadores!G$12,Indicadores!$C$3:$G$3,0)-1),"")=0,"",IFERROR(OFFSET(Indicadores!$C$3,MATCH(ReporteIndicadores!$B228&amp;ReporteIndicadores!$C$8,Indicadores!$P$4:$P$47,0),MATCH(ReporteIndicadores!G$12,Indicadores!$C$3:$G$3,0)-1),""))</f>
        <v/>
      </c>
      <c r="AI228" s="40">
        <v>216</v>
      </c>
    </row>
    <row r="229" spans="2:35" ht="20">
      <c r="B229" s="143">
        <v>217</v>
      </c>
      <c r="C229" s="140" t="str">
        <f ca="1">IF(IFERROR(OFFSET(Indicadores!$C$3,MATCH(ReporteIndicadores!$B229&amp;ReporteIndicadores!$C$8,Indicadores!$P$4:$P$47,0),MATCH(ReporteIndicadores!C$12,Indicadores!$C$3:$G$3,0)-1),"")=0,"",IFERROR(OFFSET(Indicadores!$C$3,MATCH(ReporteIndicadores!$B229&amp;ReporteIndicadores!$C$8,Indicadores!$P$4:$P$47,0),MATCH(ReporteIndicadores!C$12,Indicadores!$C$3:$G$3,0)-1),""))</f>
        <v/>
      </c>
      <c r="D229" s="122"/>
      <c r="E229" s="140" t="str">
        <f ca="1">IF(IFERROR(OFFSET(Indicadores!$C$3,MATCH(ReporteIndicadores!$B229&amp;ReporteIndicadores!$C$8,Indicadores!$P$4:$P$47,0),MATCH(ReporteIndicadores!E$12,Indicadores!$C$3:$G$3,0)-1),"")=0,"",IFERROR(OFFSET(Indicadores!$C$3,MATCH(ReporteIndicadores!$B229&amp;ReporteIndicadores!$C$8,Indicadores!$P$4:$P$47,0),MATCH(ReporteIndicadores!E$12,Indicadores!$C$3:$G$3,0)-1),""))</f>
        <v/>
      </c>
      <c r="F229" s="122"/>
      <c r="G229" s="123" t="str">
        <f ca="1">IF(IFERROR(OFFSET(Indicadores!$C$3,MATCH(ReporteIndicadores!$B229&amp;ReporteIndicadores!$C$8,Indicadores!$P$4:$P$47,0),MATCH(ReporteIndicadores!G$12,Indicadores!$C$3:$G$3,0)-1),"")=0,"",IFERROR(OFFSET(Indicadores!$C$3,MATCH(ReporteIndicadores!$B229&amp;ReporteIndicadores!$C$8,Indicadores!$P$4:$P$47,0),MATCH(ReporteIndicadores!G$12,Indicadores!$C$3:$G$3,0)-1),""))</f>
        <v/>
      </c>
      <c r="AI229" s="40">
        <v>217</v>
      </c>
    </row>
    <row r="230" spans="2:35" ht="20">
      <c r="B230" s="143">
        <v>218</v>
      </c>
      <c r="C230" s="140" t="str">
        <f ca="1">IF(IFERROR(OFFSET(Indicadores!$C$3,MATCH(ReporteIndicadores!$B230&amp;ReporteIndicadores!$C$8,Indicadores!$P$4:$P$47,0),MATCH(ReporteIndicadores!C$12,Indicadores!$C$3:$G$3,0)-1),"")=0,"",IFERROR(OFFSET(Indicadores!$C$3,MATCH(ReporteIndicadores!$B230&amp;ReporteIndicadores!$C$8,Indicadores!$P$4:$P$47,0),MATCH(ReporteIndicadores!C$12,Indicadores!$C$3:$G$3,0)-1),""))</f>
        <v/>
      </c>
      <c r="D230" s="122"/>
      <c r="E230" s="140" t="str">
        <f ca="1">IF(IFERROR(OFFSET(Indicadores!$C$3,MATCH(ReporteIndicadores!$B230&amp;ReporteIndicadores!$C$8,Indicadores!$P$4:$P$47,0),MATCH(ReporteIndicadores!E$12,Indicadores!$C$3:$G$3,0)-1),"")=0,"",IFERROR(OFFSET(Indicadores!$C$3,MATCH(ReporteIndicadores!$B230&amp;ReporteIndicadores!$C$8,Indicadores!$P$4:$P$47,0),MATCH(ReporteIndicadores!E$12,Indicadores!$C$3:$G$3,0)-1),""))</f>
        <v/>
      </c>
      <c r="F230" s="122"/>
      <c r="G230" s="123" t="str">
        <f ca="1">IF(IFERROR(OFFSET(Indicadores!$C$3,MATCH(ReporteIndicadores!$B230&amp;ReporteIndicadores!$C$8,Indicadores!$P$4:$P$47,0),MATCH(ReporteIndicadores!G$12,Indicadores!$C$3:$G$3,0)-1),"")=0,"",IFERROR(OFFSET(Indicadores!$C$3,MATCH(ReporteIndicadores!$B230&amp;ReporteIndicadores!$C$8,Indicadores!$P$4:$P$47,0),MATCH(ReporteIndicadores!G$12,Indicadores!$C$3:$G$3,0)-1),""))</f>
        <v/>
      </c>
      <c r="AI230" s="40">
        <v>218</v>
      </c>
    </row>
    <row r="231" spans="2:35" ht="20">
      <c r="B231" s="143">
        <v>219</v>
      </c>
      <c r="C231" s="140" t="str">
        <f ca="1">IF(IFERROR(OFFSET(Indicadores!$C$3,MATCH(ReporteIndicadores!$B231&amp;ReporteIndicadores!$C$8,Indicadores!$P$4:$P$47,0),MATCH(ReporteIndicadores!C$12,Indicadores!$C$3:$G$3,0)-1),"")=0,"",IFERROR(OFFSET(Indicadores!$C$3,MATCH(ReporteIndicadores!$B231&amp;ReporteIndicadores!$C$8,Indicadores!$P$4:$P$47,0),MATCH(ReporteIndicadores!C$12,Indicadores!$C$3:$G$3,0)-1),""))</f>
        <v/>
      </c>
      <c r="D231" s="124"/>
      <c r="E231" s="140" t="str">
        <f ca="1">IF(IFERROR(OFFSET(Indicadores!$C$3,MATCH(ReporteIndicadores!$B231&amp;ReporteIndicadores!$C$8,Indicadores!$P$4:$P$47,0),MATCH(ReporteIndicadores!E$12,Indicadores!$C$3:$G$3,0)-1),"")=0,"",IFERROR(OFFSET(Indicadores!$C$3,MATCH(ReporteIndicadores!$B231&amp;ReporteIndicadores!$C$8,Indicadores!$P$4:$P$47,0),MATCH(ReporteIndicadores!E$12,Indicadores!$C$3:$G$3,0)-1),""))</f>
        <v/>
      </c>
      <c r="F231" s="124"/>
      <c r="G231" s="123" t="str">
        <f ca="1">IF(IFERROR(OFFSET(Indicadores!$C$3,MATCH(ReporteIndicadores!$B231&amp;ReporteIndicadores!$C$8,Indicadores!$P$4:$P$47,0),MATCH(ReporteIndicadores!G$12,Indicadores!$C$3:$G$3,0)-1),"")=0,"",IFERROR(OFFSET(Indicadores!$C$3,MATCH(ReporteIndicadores!$B231&amp;ReporteIndicadores!$C$8,Indicadores!$P$4:$P$47,0),MATCH(ReporteIndicadores!G$12,Indicadores!$C$3:$G$3,0)-1),""))</f>
        <v/>
      </c>
      <c r="AI231" s="40">
        <v>219</v>
      </c>
    </row>
    <row r="232" spans="2:35" ht="20">
      <c r="B232" s="143">
        <v>220</v>
      </c>
      <c r="C232" s="140" t="str">
        <f ca="1">IF(IFERROR(OFFSET(Indicadores!$C$3,MATCH(ReporteIndicadores!$B232&amp;ReporteIndicadores!$C$8,Indicadores!$P$4:$P$47,0),MATCH(ReporteIndicadores!C$12,Indicadores!$C$3:$G$3,0)-1),"")=0,"",IFERROR(OFFSET(Indicadores!$C$3,MATCH(ReporteIndicadores!$B232&amp;ReporteIndicadores!$C$8,Indicadores!$P$4:$P$47,0),MATCH(ReporteIndicadores!C$12,Indicadores!$C$3:$G$3,0)-1),""))</f>
        <v/>
      </c>
      <c r="D232" s="124"/>
      <c r="E232" s="140" t="str">
        <f ca="1">IF(IFERROR(OFFSET(Indicadores!$C$3,MATCH(ReporteIndicadores!$B232&amp;ReporteIndicadores!$C$8,Indicadores!$P$4:$P$47,0),MATCH(ReporteIndicadores!E$12,Indicadores!$C$3:$G$3,0)-1),"")=0,"",IFERROR(OFFSET(Indicadores!$C$3,MATCH(ReporteIndicadores!$B232&amp;ReporteIndicadores!$C$8,Indicadores!$P$4:$P$47,0),MATCH(ReporteIndicadores!E$12,Indicadores!$C$3:$G$3,0)-1),""))</f>
        <v/>
      </c>
      <c r="F232" s="124"/>
      <c r="G232" s="123" t="str">
        <f ca="1">IF(IFERROR(OFFSET(Indicadores!$C$3,MATCH(ReporteIndicadores!$B232&amp;ReporteIndicadores!$C$8,Indicadores!$P$4:$P$47,0),MATCH(ReporteIndicadores!G$12,Indicadores!$C$3:$G$3,0)-1),"")=0,"",IFERROR(OFFSET(Indicadores!$C$3,MATCH(ReporteIndicadores!$B232&amp;ReporteIndicadores!$C$8,Indicadores!$P$4:$P$47,0),MATCH(ReporteIndicadores!G$12,Indicadores!$C$3:$G$3,0)-1),""))</f>
        <v/>
      </c>
      <c r="AI232" s="40">
        <v>220</v>
      </c>
    </row>
    <row r="233" spans="2:35" ht="20">
      <c r="B233" s="143">
        <v>221</v>
      </c>
      <c r="C233" s="140" t="str">
        <f ca="1">IF(IFERROR(OFFSET(Indicadores!$C$3,MATCH(ReporteIndicadores!$B233&amp;ReporteIndicadores!$C$8,Indicadores!$P$4:$P$47,0),MATCH(ReporteIndicadores!C$12,Indicadores!$C$3:$G$3,0)-1),"")=0,"",IFERROR(OFFSET(Indicadores!$C$3,MATCH(ReporteIndicadores!$B233&amp;ReporteIndicadores!$C$8,Indicadores!$P$4:$P$47,0),MATCH(ReporteIndicadores!C$12,Indicadores!$C$3:$G$3,0)-1),""))</f>
        <v/>
      </c>
      <c r="D233" s="124"/>
      <c r="E233" s="140" t="str">
        <f ca="1">IF(IFERROR(OFFSET(Indicadores!$C$3,MATCH(ReporteIndicadores!$B233&amp;ReporteIndicadores!$C$8,Indicadores!$P$4:$P$47,0),MATCH(ReporteIndicadores!E$12,Indicadores!$C$3:$G$3,0)-1),"")=0,"",IFERROR(OFFSET(Indicadores!$C$3,MATCH(ReporteIndicadores!$B233&amp;ReporteIndicadores!$C$8,Indicadores!$P$4:$P$47,0),MATCH(ReporteIndicadores!E$12,Indicadores!$C$3:$G$3,0)-1),""))</f>
        <v/>
      </c>
      <c r="F233" s="124"/>
      <c r="G233" s="123" t="str">
        <f ca="1">IF(IFERROR(OFFSET(Indicadores!$C$3,MATCH(ReporteIndicadores!$B233&amp;ReporteIndicadores!$C$8,Indicadores!$P$4:$P$47,0),MATCH(ReporteIndicadores!G$12,Indicadores!$C$3:$G$3,0)-1),"")=0,"",IFERROR(OFFSET(Indicadores!$C$3,MATCH(ReporteIndicadores!$B233&amp;ReporteIndicadores!$C$8,Indicadores!$P$4:$P$47,0),MATCH(ReporteIndicadores!G$12,Indicadores!$C$3:$G$3,0)-1),""))</f>
        <v/>
      </c>
      <c r="AI233" s="40">
        <v>221</v>
      </c>
    </row>
    <row r="234" spans="2:35" ht="20">
      <c r="B234" s="143">
        <v>222</v>
      </c>
      <c r="C234" s="140" t="str">
        <f ca="1">IF(IFERROR(OFFSET(Indicadores!$C$3,MATCH(ReporteIndicadores!$B234&amp;ReporteIndicadores!$C$8,Indicadores!$P$4:$P$47,0),MATCH(ReporteIndicadores!C$12,Indicadores!$C$3:$G$3,0)-1),"")=0,"",IFERROR(OFFSET(Indicadores!$C$3,MATCH(ReporteIndicadores!$B234&amp;ReporteIndicadores!$C$8,Indicadores!$P$4:$P$47,0),MATCH(ReporteIndicadores!C$12,Indicadores!$C$3:$G$3,0)-1),""))</f>
        <v/>
      </c>
      <c r="D234" s="124"/>
      <c r="E234" s="140" t="str">
        <f ca="1">IF(IFERROR(OFFSET(Indicadores!$C$3,MATCH(ReporteIndicadores!$B234&amp;ReporteIndicadores!$C$8,Indicadores!$P$4:$P$47,0),MATCH(ReporteIndicadores!E$12,Indicadores!$C$3:$G$3,0)-1),"")=0,"",IFERROR(OFFSET(Indicadores!$C$3,MATCH(ReporteIndicadores!$B234&amp;ReporteIndicadores!$C$8,Indicadores!$P$4:$P$47,0),MATCH(ReporteIndicadores!E$12,Indicadores!$C$3:$G$3,0)-1),""))</f>
        <v/>
      </c>
      <c r="F234" s="124"/>
      <c r="G234" s="123" t="str">
        <f ca="1">IF(IFERROR(OFFSET(Indicadores!$C$3,MATCH(ReporteIndicadores!$B234&amp;ReporteIndicadores!$C$8,Indicadores!$P$4:$P$47,0),MATCH(ReporteIndicadores!G$12,Indicadores!$C$3:$G$3,0)-1),"")=0,"",IFERROR(OFFSET(Indicadores!$C$3,MATCH(ReporteIndicadores!$B234&amp;ReporteIndicadores!$C$8,Indicadores!$P$4:$P$47,0),MATCH(ReporteIndicadores!G$12,Indicadores!$C$3:$G$3,0)-1),""))</f>
        <v/>
      </c>
      <c r="AI234" s="40">
        <v>222</v>
      </c>
    </row>
    <row r="235" spans="2:35" ht="20">
      <c r="B235" s="143">
        <v>223</v>
      </c>
      <c r="C235" s="140" t="str">
        <f ca="1">IF(IFERROR(OFFSET(Indicadores!$C$3,MATCH(ReporteIndicadores!$B235&amp;ReporteIndicadores!$C$8,Indicadores!$P$4:$P$47,0),MATCH(ReporteIndicadores!C$12,Indicadores!$C$3:$G$3,0)-1),"")=0,"",IFERROR(OFFSET(Indicadores!$C$3,MATCH(ReporteIndicadores!$B235&amp;ReporteIndicadores!$C$8,Indicadores!$P$4:$P$47,0),MATCH(ReporteIndicadores!C$12,Indicadores!$C$3:$G$3,0)-1),""))</f>
        <v/>
      </c>
      <c r="D235" s="124"/>
      <c r="E235" s="140" t="str">
        <f ca="1">IF(IFERROR(OFFSET(Indicadores!$C$3,MATCH(ReporteIndicadores!$B235&amp;ReporteIndicadores!$C$8,Indicadores!$P$4:$P$47,0),MATCH(ReporteIndicadores!E$12,Indicadores!$C$3:$G$3,0)-1),"")=0,"",IFERROR(OFFSET(Indicadores!$C$3,MATCH(ReporteIndicadores!$B235&amp;ReporteIndicadores!$C$8,Indicadores!$P$4:$P$47,0),MATCH(ReporteIndicadores!E$12,Indicadores!$C$3:$G$3,0)-1),""))</f>
        <v/>
      </c>
      <c r="F235" s="124"/>
      <c r="G235" s="123" t="str">
        <f ca="1">IF(IFERROR(OFFSET(Indicadores!$C$3,MATCH(ReporteIndicadores!$B235&amp;ReporteIndicadores!$C$8,Indicadores!$P$4:$P$47,0),MATCH(ReporteIndicadores!G$12,Indicadores!$C$3:$G$3,0)-1),"")=0,"",IFERROR(OFFSET(Indicadores!$C$3,MATCH(ReporteIndicadores!$B235&amp;ReporteIndicadores!$C$8,Indicadores!$P$4:$P$47,0),MATCH(ReporteIndicadores!G$12,Indicadores!$C$3:$G$3,0)-1),""))</f>
        <v/>
      </c>
      <c r="AI235" s="40">
        <v>223</v>
      </c>
    </row>
    <row r="236" spans="2:35" ht="20">
      <c r="B236" s="143">
        <v>224</v>
      </c>
      <c r="C236" s="140" t="str">
        <f ca="1">IF(IFERROR(OFFSET(Indicadores!$C$3,MATCH(ReporteIndicadores!$B236&amp;ReporteIndicadores!$C$8,Indicadores!$P$4:$P$47,0),MATCH(ReporteIndicadores!C$12,Indicadores!$C$3:$G$3,0)-1),"")=0,"",IFERROR(OFFSET(Indicadores!$C$3,MATCH(ReporteIndicadores!$B236&amp;ReporteIndicadores!$C$8,Indicadores!$P$4:$P$47,0),MATCH(ReporteIndicadores!C$12,Indicadores!$C$3:$G$3,0)-1),""))</f>
        <v/>
      </c>
      <c r="D236" s="124"/>
      <c r="E236" s="140" t="str">
        <f ca="1">IF(IFERROR(OFFSET(Indicadores!$C$3,MATCH(ReporteIndicadores!$B236&amp;ReporteIndicadores!$C$8,Indicadores!$P$4:$P$47,0),MATCH(ReporteIndicadores!E$12,Indicadores!$C$3:$G$3,0)-1),"")=0,"",IFERROR(OFFSET(Indicadores!$C$3,MATCH(ReporteIndicadores!$B236&amp;ReporteIndicadores!$C$8,Indicadores!$P$4:$P$47,0),MATCH(ReporteIndicadores!E$12,Indicadores!$C$3:$G$3,0)-1),""))</f>
        <v/>
      </c>
      <c r="F236" s="124"/>
      <c r="G236" s="123" t="str">
        <f ca="1">IF(IFERROR(OFFSET(Indicadores!$C$3,MATCH(ReporteIndicadores!$B236&amp;ReporteIndicadores!$C$8,Indicadores!$P$4:$P$47,0),MATCH(ReporteIndicadores!G$12,Indicadores!$C$3:$G$3,0)-1),"")=0,"",IFERROR(OFFSET(Indicadores!$C$3,MATCH(ReporteIndicadores!$B236&amp;ReporteIndicadores!$C$8,Indicadores!$P$4:$P$47,0),MATCH(ReporteIndicadores!G$12,Indicadores!$C$3:$G$3,0)-1),""))</f>
        <v/>
      </c>
      <c r="AI236" s="40">
        <v>224</v>
      </c>
    </row>
    <row r="237" spans="2:35" ht="20">
      <c r="B237" s="143">
        <v>225</v>
      </c>
      <c r="C237" s="140" t="str">
        <f ca="1">IF(IFERROR(OFFSET(Indicadores!$C$3,MATCH(ReporteIndicadores!$B237&amp;ReporteIndicadores!$C$8,Indicadores!$P$4:$P$47,0),MATCH(ReporteIndicadores!C$12,Indicadores!$C$3:$G$3,0)-1),"")=0,"",IFERROR(OFFSET(Indicadores!$C$3,MATCH(ReporteIndicadores!$B237&amp;ReporteIndicadores!$C$8,Indicadores!$P$4:$P$47,0),MATCH(ReporteIndicadores!C$12,Indicadores!$C$3:$G$3,0)-1),""))</f>
        <v/>
      </c>
      <c r="D237" s="124"/>
      <c r="E237" s="140" t="str">
        <f ca="1">IF(IFERROR(OFFSET(Indicadores!$C$3,MATCH(ReporteIndicadores!$B237&amp;ReporteIndicadores!$C$8,Indicadores!$P$4:$P$47,0),MATCH(ReporteIndicadores!E$12,Indicadores!$C$3:$G$3,0)-1),"")=0,"",IFERROR(OFFSET(Indicadores!$C$3,MATCH(ReporteIndicadores!$B237&amp;ReporteIndicadores!$C$8,Indicadores!$P$4:$P$47,0),MATCH(ReporteIndicadores!E$12,Indicadores!$C$3:$G$3,0)-1),""))</f>
        <v/>
      </c>
      <c r="F237" s="124"/>
      <c r="G237" s="123" t="str">
        <f ca="1">IF(IFERROR(OFFSET(Indicadores!$C$3,MATCH(ReporteIndicadores!$B237&amp;ReporteIndicadores!$C$8,Indicadores!$P$4:$P$47,0),MATCH(ReporteIndicadores!G$12,Indicadores!$C$3:$G$3,0)-1),"")=0,"",IFERROR(OFFSET(Indicadores!$C$3,MATCH(ReporteIndicadores!$B237&amp;ReporteIndicadores!$C$8,Indicadores!$P$4:$P$47,0),MATCH(ReporteIndicadores!G$12,Indicadores!$C$3:$G$3,0)-1),""))</f>
        <v/>
      </c>
      <c r="AI237" s="40">
        <v>225</v>
      </c>
    </row>
    <row r="238" spans="2:35" ht="20">
      <c r="B238" s="143">
        <v>226</v>
      </c>
      <c r="C238" s="140" t="str">
        <f ca="1">IF(IFERROR(OFFSET(Indicadores!$C$3,MATCH(ReporteIndicadores!$B238&amp;ReporteIndicadores!$C$8,Indicadores!$P$4:$P$47,0),MATCH(ReporteIndicadores!C$12,Indicadores!$C$3:$G$3,0)-1),"")=0,"",IFERROR(OFFSET(Indicadores!$C$3,MATCH(ReporteIndicadores!$B238&amp;ReporteIndicadores!$C$8,Indicadores!$P$4:$P$47,0),MATCH(ReporteIndicadores!C$12,Indicadores!$C$3:$G$3,0)-1),""))</f>
        <v/>
      </c>
      <c r="D238" s="124"/>
      <c r="E238" s="140" t="str">
        <f ca="1">IF(IFERROR(OFFSET(Indicadores!$C$3,MATCH(ReporteIndicadores!$B238&amp;ReporteIndicadores!$C$8,Indicadores!$P$4:$P$47,0),MATCH(ReporteIndicadores!E$12,Indicadores!$C$3:$G$3,0)-1),"")=0,"",IFERROR(OFFSET(Indicadores!$C$3,MATCH(ReporteIndicadores!$B238&amp;ReporteIndicadores!$C$8,Indicadores!$P$4:$P$47,0),MATCH(ReporteIndicadores!E$12,Indicadores!$C$3:$G$3,0)-1),""))</f>
        <v/>
      </c>
      <c r="F238" s="124"/>
      <c r="G238" s="123" t="str">
        <f ca="1">IF(IFERROR(OFFSET(Indicadores!$C$3,MATCH(ReporteIndicadores!$B238&amp;ReporteIndicadores!$C$8,Indicadores!$P$4:$P$47,0),MATCH(ReporteIndicadores!G$12,Indicadores!$C$3:$G$3,0)-1),"")=0,"",IFERROR(OFFSET(Indicadores!$C$3,MATCH(ReporteIndicadores!$B238&amp;ReporteIndicadores!$C$8,Indicadores!$P$4:$P$47,0),MATCH(ReporteIndicadores!G$12,Indicadores!$C$3:$G$3,0)-1),""))</f>
        <v/>
      </c>
      <c r="AI238" s="40">
        <v>226</v>
      </c>
    </row>
    <row r="239" spans="2:35" ht="20">
      <c r="B239" s="143">
        <v>227</v>
      </c>
      <c r="C239" s="140" t="str">
        <f ca="1">IF(IFERROR(OFFSET(Indicadores!$C$3,MATCH(ReporteIndicadores!$B239&amp;ReporteIndicadores!$C$8,Indicadores!$P$4:$P$47,0),MATCH(ReporteIndicadores!C$12,Indicadores!$C$3:$G$3,0)-1),"")=0,"",IFERROR(OFFSET(Indicadores!$C$3,MATCH(ReporteIndicadores!$B239&amp;ReporteIndicadores!$C$8,Indicadores!$P$4:$P$47,0),MATCH(ReporteIndicadores!C$12,Indicadores!$C$3:$G$3,0)-1),""))</f>
        <v/>
      </c>
      <c r="D239" s="124"/>
      <c r="E239" s="140" t="str">
        <f ca="1">IF(IFERROR(OFFSET(Indicadores!$C$3,MATCH(ReporteIndicadores!$B239&amp;ReporteIndicadores!$C$8,Indicadores!$P$4:$P$47,0),MATCH(ReporteIndicadores!E$12,Indicadores!$C$3:$G$3,0)-1),"")=0,"",IFERROR(OFFSET(Indicadores!$C$3,MATCH(ReporteIndicadores!$B239&amp;ReporteIndicadores!$C$8,Indicadores!$P$4:$P$47,0),MATCH(ReporteIndicadores!E$12,Indicadores!$C$3:$G$3,0)-1),""))</f>
        <v/>
      </c>
      <c r="F239" s="124"/>
      <c r="G239" s="123" t="str">
        <f ca="1">IF(IFERROR(OFFSET(Indicadores!$C$3,MATCH(ReporteIndicadores!$B239&amp;ReporteIndicadores!$C$8,Indicadores!$P$4:$P$47,0),MATCH(ReporteIndicadores!G$12,Indicadores!$C$3:$G$3,0)-1),"")=0,"",IFERROR(OFFSET(Indicadores!$C$3,MATCH(ReporteIndicadores!$B239&amp;ReporteIndicadores!$C$8,Indicadores!$P$4:$P$47,0),MATCH(ReporteIndicadores!G$12,Indicadores!$C$3:$G$3,0)-1),""))</f>
        <v/>
      </c>
      <c r="AI239" s="40">
        <v>227</v>
      </c>
    </row>
    <row r="240" spans="2:35" ht="19">
      <c r="B240" s="143">
        <v>228</v>
      </c>
      <c r="C240" s="66" t="str">
        <f ca="1">IF(IFERROR(OFFSET(Indicadores!$C$3,MATCH(ReporteIndicadores!$B240&amp;ReporteIndicadores!$C$8,Indicadores!$P$4:$P$47,0),MATCH(ReporteIndicadores!C$12,Indicadores!$C$3:$G$3,0)-1),"")=0,"",IFERROR(OFFSET(Indicadores!$C$3,MATCH(ReporteIndicadores!$B240&amp;ReporteIndicadores!$C$8,Indicadores!$P$4:$P$47,0),MATCH(ReporteIndicadores!C$12,Indicadores!$C$3:$G$3,0)-1),""))</f>
        <v/>
      </c>
      <c r="D240" s="124"/>
      <c r="E240" s="66" t="str">
        <f ca="1">IF(IFERROR(OFFSET(Indicadores!$C$3,MATCH(ReporteIndicadores!$B240&amp;ReporteIndicadores!$C$8,Indicadores!$P$4:$P$47,0),MATCH(ReporteIndicadores!E$12,Indicadores!$C$3:$G$3,0)-1),"")=0,"",IFERROR(OFFSET(Indicadores!$C$3,MATCH(ReporteIndicadores!$B240&amp;ReporteIndicadores!$C$8,Indicadores!$P$4:$P$47,0),MATCH(ReporteIndicadores!E$12,Indicadores!$C$3:$G$3,0)-1),""))</f>
        <v/>
      </c>
      <c r="F240" s="124"/>
      <c r="G240" s="123" t="str">
        <f ca="1">IF(IFERROR(OFFSET(Indicadores!$C$3,MATCH(ReporteIndicadores!$B240&amp;ReporteIndicadores!$C$8,Indicadores!$P$4:$P$47,0),MATCH(ReporteIndicadores!G$12,Indicadores!$C$3:$G$3,0)-1),"")=0,"",IFERROR(OFFSET(Indicadores!$C$3,MATCH(ReporteIndicadores!$B240&amp;ReporteIndicadores!$C$8,Indicadores!$P$4:$P$47,0),MATCH(ReporteIndicadores!G$12,Indicadores!$C$3:$G$3,0)-1),""))</f>
        <v/>
      </c>
      <c r="AI240" s="40">
        <v>228</v>
      </c>
    </row>
    <row r="241" spans="2:35" ht="19">
      <c r="B241" s="143">
        <v>229</v>
      </c>
      <c r="C241" s="66" t="str">
        <f ca="1">IF(IFERROR(OFFSET(Indicadores!$C$3,MATCH(ReporteIndicadores!$B241&amp;ReporteIndicadores!$C$8,Indicadores!$P$4:$P$47,0),MATCH(ReporteIndicadores!C$12,Indicadores!$C$3:$G$3,0)-1),"")=0,"",IFERROR(OFFSET(Indicadores!$C$3,MATCH(ReporteIndicadores!$B241&amp;ReporteIndicadores!$C$8,Indicadores!$P$4:$P$47,0),MATCH(ReporteIndicadores!C$12,Indicadores!$C$3:$G$3,0)-1),""))</f>
        <v/>
      </c>
      <c r="D241" s="124"/>
      <c r="E241" s="66" t="str">
        <f ca="1">IF(IFERROR(OFFSET(Indicadores!$C$3,MATCH(ReporteIndicadores!$B241&amp;ReporteIndicadores!$C$8,Indicadores!$P$4:$P$47,0),MATCH(ReporteIndicadores!E$12,Indicadores!$C$3:$G$3,0)-1),"")=0,"",IFERROR(OFFSET(Indicadores!$C$3,MATCH(ReporteIndicadores!$B241&amp;ReporteIndicadores!$C$8,Indicadores!$P$4:$P$47,0),MATCH(ReporteIndicadores!E$12,Indicadores!$C$3:$G$3,0)-1),""))</f>
        <v/>
      </c>
      <c r="F241" s="124"/>
      <c r="G241" s="123" t="str">
        <f ca="1">IF(IFERROR(OFFSET(Indicadores!$C$3,MATCH(ReporteIndicadores!$B241&amp;ReporteIndicadores!$C$8,Indicadores!$P$4:$P$47,0),MATCH(ReporteIndicadores!G$12,Indicadores!$C$3:$G$3,0)-1),"")=0,"",IFERROR(OFFSET(Indicadores!$C$3,MATCH(ReporteIndicadores!$B241&amp;ReporteIndicadores!$C$8,Indicadores!$P$4:$P$47,0),MATCH(ReporteIndicadores!G$12,Indicadores!$C$3:$G$3,0)-1),""))</f>
        <v/>
      </c>
      <c r="AI241" s="40">
        <v>229</v>
      </c>
    </row>
    <row r="242" spans="2:35" ht="19">
      <c r="B242" s="143">
        <v>230</v>
      </c>
      <c r="C242" s="66" t="str">
        <f ca="1">IF(IFERROR(OFFSET(Indicadores!$C$3,MATCH(ReporteIndicadores!$B242&amp;ReporteIndicadores!$C$8,Indicadores!$P$4:$P$47,0),MATCH(ReporteIndicadores!C$12,Indicadores!$C$3:$G$3,0)-1),"")=0,"",IFERROR(OFFSET(Indicadores!$C$3,MATCH(ReporteIndicadores!$B242&amp;ReporteIndicadores!$C$8,Indicadores!$P$4:$P$47,0),MATCH(ReporteIndicadores!C$12,Indicadores!$C$3:$G$3,0)-1),""))</f>
        <v/>
      </c>
      <c r="D242" s="124"/>
      <c r="E242" s="66" t="str">
        <f ca="1">IF(IFERROR(OFFSET(Indicadores!$C$3,MATCH(ReporteIndicadores!$B242&amp;ReporteIndicadores!$C$8,Indicadores!$P$4:$P$47,0),MATCH(ReporteIndicadores!E$12,Indicadores!$C$3:$G$3,0)-1),"")=0,"",IFERROR(OFFSET(Indicadores!$C$3,MATCH(ReporteIndicadores!$B242&amp;ReporteIndicadores!$C$8,Indicadores!$P$4:$P$47,0),MATCH(ReporteIndicadores!E$12,Indicadores!$C$3:$G$3,0)-1),""))</f>
        <v/>
      </c>
      <c r="F242" s="124"/>
      <c r="G242" s="123" t="str">
        <f ca="1">IF(IFERROR(OFFSET(Indicadores!$C$3,MATCH(ReporteIndicadores!$B242&amp;ReporteIndicadores!$C$8,Indicadores!$P$4:$P$47,0),MATCH(ReporteIndicadores!G$12,Indicadores!$C$3:$G$3,0)-1),"")=0,"",IFERROR(OFFSET(Indicadores!$C$3,MATCH(ReporteIndicadores!$B242&amp;ReporteIndicadores!$C$8,Indicadores!$P$4:$P$47,0),MATCH(ReporteIndicadores!G$12,Indicadores!$C$3:$G$3,0)-1),""))</f>
        <v/>
      </c>
      <c r="AI242" s="40">
        <v>230</v>
      </c>
    </row>
    <row r="243" spans="2:35" ht="19">
      <c r="B243" s="143">
        <v>231</v>
      </c>
      <c r="C243" s="66" t="str">
        <f ca="1">IF(IFERROR(OFFSET(Indicadores!$C$3,MATCH(ReporteIndicadores!$B243&amp;ReporteIndicadores!$C$8,Indicadores!$P$4:$P$47,0),MATCH(ReporteIndicadores!C$12,Indicadores!$C$3:$G$3,0)-1),"")=0,"",IFERROR(OFFSET(Indicadores!$C$3,MATCH(ReporteIndicadores!$B243&amp;ReporteIndicadores!$C$8,Indicadores!$P$4:$P$47,0),MATCH(ReporteIndicadores!C$12,Indicadores!$C$3:$G$3,0)-1),""))</f>
        <v/>
      </c>
      <c r="D243" s="124"/>
      <c r="E243" s="66" t="str">
        <f ca="1">IF(IFERROR(OFFSET(Indicadores!$C$3,MATCH(ReporteIndicadores!$B243&amp;ReporteIndicadores!$C$8,Indicadores!$P$4:$P$47,0),MATCH(ReporteIndicadores!E$12,Indicadores!$C$3:$G$3,0)-1),"")=0,"",IFERROR(OFFSET(Indicadores!$C$3,MATCH(ReporteIndicadores!$B243&amp;ReporteIndicadores!$C$8,Indicadores!$P$4:$P$47,0),MATCH(ReporteIndicadores!E$12,Indicadores!$C$3:$G$3,0)-1),""))</f>
        <v/>
      </c>
      <c r="F243" s="124"/>
      <c r="G243" s="123" t="str">
        <f ca="1">IF(IFERROR(OFFSET(Indicadores!$C$3,MATCH(ReporteIndicadores!$B243&amp;ReporteIndicadores!$C$8,Indicadores!$P$4:$P$47,0),MATCH(ReporteIndicadores!G$12,Indicadores!$C$3:$G$3,0)-1),"")=0,"",IFERROR(OFFSET(Indicadores!$C$3,MATCH(ReporteIndicadores!$B243&amp;ReporteIndicadores!$C$8,Indicadores!$P$4:$P$47,0),MATCH(ReporteIndicadores!G$12,Indicadores!$C$3:$G$3,0)-1),""))</f>
        <v/>
      </c>
      <c r="AI243" s="40">
        <v>231</v>
      </c>
    </row>
    <row r="244" spans="2:35" ht="19">
      <c r="B244" s="143">
        <v>232</v>
      </c>
      <c r="C244" s="66" t="str">
        <f ca="1">IF(IFERROR(OFFSET(Indicadores!$C$3,MATCH(ReporteIndicadores!$B244&amp;ReporteIndicadores!$C$8,Indicadores!$P$4:$P$47,0),MATCH(ReporteIndicadores!C$12,Indicadores!$C$3:$G$3,0)-1),"")=0,"",IFERROR(OFFSET(Indicadores!$C$3,MATCH(ReporteIndicadores!$B244&amp;ReporteIndicadores!$C$8,Indicadores!$P$4:$P$47,0),MATCH(ReporteIndicadores!C$12,Indicadores!$C$3:$G$3,0)-1),""))</f>
        <v/>
      </c>
      <c r="D244" s="124"/>
      <c r="E244" s="66" t="str">
        <f ca="1">IF(IFERROR(OFFSET(Indicadores!$C$3,MATCH(ReporteIndicadores!$B244&amp;ReporteIndicadores!$C$8,Indicadores!$P$4:$P$47,0),MATCH(ReporteIndicadores!E$12,Indicadores!$C$3:$G$3,0)-1),"")=0,"",IFERROR(OFFSET(Indicadores!$C$3,MATCH(ReporteIndicadores!$B244&amp;ReporteIndicadores!$C$8,Indicadores!$P$4:$P$47,0),MATCH(ReporteIndicadores!E$12,Indicadores!$C$3:$G$3,0)-1),""))</f>
        <v/>
      </c>
      <c r="F244" s="124"/>
      <c r="G244" s="123" t="str">
        <f ca="1">IF(IFERROR(OFFSET(Indicadores!$C$3,MATCH(ReporteIndicadores!$B244&amp;ReporteIndicadores!$C$8,Indicadores!$P$4:$P$47,0),MATCH(ReporteIndicadores!G$12,Indicadores!$C$3:$G$3,0)-1),"")=0,"",IFERROR(OFFSET(Indicadores!$C$3,MATCH(ReporteIndicadores!$B244&amp;ReporteIndicadores!$C$8,Indicadores!$P$4:$P$47,0),MATCH(ReporteIndicadores!G$12,Indicadores!$C$3:$G$3,0)-1),""))</f>
        <v/>
      </c>
      <c r="AI244" s="40">
        <v>232</v>
      </c>
    </row>
    <row r="245" spans="2:35" ht="19">
      <c r="B245" s="143">
        <v>233</v>
      </c>
      <c r="C245" s="66" t="str">
        <f ca="1">IF(IFERROR(OFFSET(Indicadores!$C$3,MATCH(ReporteIndicadores!$B245&amp;ReporteIndicadores!$C$8,Indicadores!$P$4:$P$47,0),MATCH(ReporteIndicadores!C$12,Indicadores!$C$3:$G$3,0)-1),"")=0,"",IFERROR(OFFSET(Indicadores!$C$3,MATCH(ReporteIndicadores!$B245&amp;ReporteIndicadores!$C$8,Indicadores!$P$4:$P$47,0),MATCH(ReporteIndicadores!C$12,Indicadores!$C$3:$G$3,0)-1),""))</f>
        <v/>
      </c>
      <c r="D245" s="124"/>
      <c r="E245" s="66" t="str">
        <f ca="1">IF(IFERROR(OFFSET(Indicadores!$C$3,MATCH(ReporteIndicadores!$B245&amp;ReporteIndicadores!$C$8,Indicadores!$P$4:$P$47,0),MATCH(ReporteIndicadores!E$12,Indicadores!$C$3:$G$3,0)-1),"")=0,"",IFERROR(OFFSET(Indicadores!$C$3,MATCH(ReporteIndicadores!$B245&amp;ReporteIndicadores!$C$8,Indicadores!$P$4:$P$47,0),MATCH(ReporteIndicadores!E$12,Indicadores!$C$3:$G$3,0)-1),""))</f>
        <v/>
      </c>
      <c r="F245" s="124"/>
      <c r="G245" s="123" t="str">
        <f ca="1">IF(IFERROR(OFFSET(Indicadores!$C$3,MATCH(ReporteIndicadores!$B245&amp;ReporteIndicadores!$C$8,Indicadores!$P$4:$P$47,0),MATCH(ReporteIndicadores!G$12,Indicadores!$C$3:$G$3,0)-1),"")=0,"",IFERROR(OFFSET(Indicadores!$C$3,MATCH(ReporteIndicadores!$B245&amp;ReporteIndicadores!$C$8,Indicadores!$P$4:$P$47,0),MATCH(ReporteIndicadores!G$12,Indicadores!$C$3:$G$3,0)-1),""))</f>
        <v/>
      </c>
      <c r="AI245" s="40">
        <v>233</v>
      </c>
    </row>
    <row r="246" spans="2:35" ht="19">
      <c r="B246" s="143">
        <v>234</v>
      </c>
      <c r="C246" s="66" t="str">
        <f ca="1">IF(IFERROR(OFFSET(Indicadores!$C$3,MATCH(ReporteIndicadores!$B246&amp;ReporteIndicadores!$C$8,Indicadores!$P$4:$P$47,0),MATCH(ReporteIndicadores!C$12,Indicadores!$C$3:$G$3,0)-1),"")=0,"",IFERROR(OFFSET(Indicadores!$C$3,MATCH(ReporteIndicadores!$B246&amp;ReporteIndicadores!$C$8,Indicadores!$P$4:$P$47,0),MATCH(ReporteIndicadores!C$12,Indicadores!$C$3:$G$3,0)-1),""))</f>
        <v/>
      </c>
      <c r="D246" s="124"/>
      <c r="E246" s="66" t="str">
        <f ca="1">IF(IFERROR(OFFSET(Indicadores!$C$3,MATCH(ReporteIndicadores!$B246&amp;ReporteIndicadores!$C$8,Indicadores!$P$4:$P$47,0),MATCH(ReporteIndicadores!E$12,Indicadores!$C$3:$G$3,0)-1),"")=0,"",IFERROR(OFFSET(Indicadores!$C$3,MATCH(ReporteIndicadores!$B246&amp;ReporteIndicadores!$C$8,Indicadores!$P$4:$P$47,0),MATCH(ReporteIndicadores!E$12,Indicadores!$C$3:$G$3,0)-1),""))</f>
        <v/>
      </c>
      <c r="F246" s="124"/>
      <c r="G246" s="123" t="str">
        <f ca="1">IF(IFERROR(OFFSET(Indicadores!$C$3,MATCH(ReporteIndicadores!$B246&amp;ReporteIndicadores!$C$8,Indicadores!$P$4:$P$47,0),MATCH(ReporteIndicadores!G$12,Indicadores!$C$3:$G$3,0)-1),"")=0,"",IFERROR(OFFSET(Indicadores!$C$3,MATCH(ReporteIndicadores!$B246&amp;ReporteIndicadores!$C$8,Indicadores!$P$4:$P$47,0),MATCH(ReporteIndicadores!G$12,Indicadores!$C$3:$G$3,0)-1),""))</f>
        <v/>
      </c>
      <c r="AI246" s="40">
        <v>234</v>
      </c>
    </row>
    <row r="247" spans="2:35" ht="19">
      <c r="B247" s="143">
        <v>235</v>
      </c>
      <c r="C247" s="66" t="str">
        <f ca="1">IF(IFERROR(OFFSET(Indicadores!$C$3,MATCH(ReporteIndicadores!$B247&amp;ReporteIndicadores!$C$8,Indicadores!$P$4:$P$47,0),MATCH(ReporteIndicadores!C$12,Indicadores!$C$3:$G$3,0)-1),"")=0,"",IFERROR(OFFSET(Indicadores!$C$3,MATCH(ReporteIndicadores!$B247&amp;ReporteIndicadores!$C$8,Indicadores!$P$4:$P$47,0),MATCH(ReporteIndicadores!C$12,Indicadores!$C$3:$G$3,0)-1),""))</f>
        <v/>
      </c>
      <c r="D247" s="124"/>
      <c r="E247" s="66" t="str">
        <f ca="1">IF(IFERROR(OFFSET(Indicadores!$C$3,MATCH(ReporteIndicadores!$B247&amp;ReporteIndicadores!$C$8,Indicadores!$P$4:$P$47,0),MATCH(ReporteIndicadores!E$12,Indicadores!$C$3:$G$3,0)-1),"")=0,"",IFERROR(OFFSET(Indicadores!$C$3,MATCH(ReporteIndicadores!$B247&amp;ReporteIndicadores!$C$8,Indicadores!$P$4:$P$47,0),MATCH(ReporteIndicadores!E$12,Indicadores!$C$3:$G$3,0)-1),""))</f>
        <v/>
      </c>
      <c r="F247" s="124"/>
      <c r="G247" s="123" t="str">
        <f ca="1">IF(IFERROR(OFFSET(Indicadores!$C$3,MATCH(ReporteIndicadores!$B247&amp;ReporteIndicadores!$C$8,Indicadores!$P$4:$P$47,0),MATCH(ReporteIndicadores!G$12,Indicadores!$C$3:$G$3,0)-1),"")=0,"",IFERROR(OFFSET(Indicadores!$C$3,MATCH(ReporteIndicadores!$B247&amp;ReporteIndicadores!$C$8,Indicadores!$P$4:$P$47,0),MATCH(ReporteIndicadores!G$12,Indicadores!$C$3:$G$3,0)-1),""))</f>
        <v/>
      </c>
      <c r="AI247" s="40">
        <v>235</v>
      </c>
    </row>
    <row r="248" spans="2:35" ht="19">
      <c r="B248" s="143">
        <v>236</v>
      </c>
      <c r="C248" s="66" t="str">
        <f ca="1">IF(IFERROR(OFFSET(Indicadores!$C$3,MATCH(ReporteIndicadores!$B248&amp;ReporteIndicadores!$C$8,Indicadores!$P$4:$P$47,0),MATCH(ReporteIndicadores!C$12,Indicadores!$C$3:$G$3,0)-1),"")=0,"",IFERROR(OFFSET(Indicadores!$C$3,MATCH(ReporteIndicadores!$B248&amp;ReporteIndicadores!$C$8,Indicadores!$P$4:$P$47,0),MATCH(ReporteIndicadores!C$12,Indicadores!$C$3:$G$3,0)-1),""))</f>
        <v/>
      </c>
      <c r="D248" s="124"/>
      <c r="E248" s="66" t="str">
        <f ca="1">IF(IFERROR(OFFSET(Indicadores!$C$3,MATCH(ReporteIndicadores!$B248&amp;ReporteIndicadores!$C$8,Indicadores!$P$4:$P$47,0),MATCH(ReporteIndicadores!E$12,Indicadores!$C$3:$G$3,0)-1),"")=0,"",IFERROR(OFFSET(Indicadores!$C$3,MATCH(ReporteIndicadores!$B248&amp;ReporteIndicadores!$C$8,Indicadores!$P$4:$P$47,0),MATCH(ReporteIndicadores!E$12,Indicadores!$C$3:$G$3,0)-1),""))</f>
        <v/>
      </c>
      <c r="F248" s="124"/>
      <c r="G248" s="123" t="str">
        <f ca="1">IF(IFERROR(OFFSET(Indicadores!$C$3,MATCH(ReporteIndicadores!$B248&amp;ReporteIndicadores!$C$8,Indicadores!$P$4:$P$47,0),MATCH(ReporteIndicadores!G$12,Indicadores!$C$3:$G$3,0)-1),"")=0,"",IFERROR(OFFSET(Indicadores!$C$3,MATCH(ReporteIndicadores!$B248&amp;ReporteIndicadores!$C$8,Indicadores!$P$4:$P$47,0),MATCH(ReporteIndicadores!G$12,Indicadores!$C$3:$G$3,0)-1),""))</f>
        <v/>
      </c>
      <c r="AI248" s="40">
        <v>236</v>
      </c>
    </row>
    <row r="249" spans="2:35" ht="19">
      <c r="B249" s="143">
        <v>237</v>
      </c>
      <c r="C249" s="66" t="str">
        <f ca="1">IF(IFERROR(OFFSET(Indicadores!$C$3,MATCH(ReporteIndicadores!$B249&amp;ReporteIndicadores!$C$8,Indicadores!$P$4:$P$47,0),MATCH(ReporteIndicadores!C$12,Indicadores!$C$3:$G$3,0)-1),"")=0,"",IFERROR(OFFSET(Indicadores!$C$3,MATCH(ReporteIndicadores!$B249&amp;ReporteIndicadores!$C$8,Indicadores!$P$4:$P$47,0),MATCH(ReporteIndicadores!C$12,Indicadores!$C$3:$G$3,0)-1),""))</f>
        <v/>
      </c>
      <c r="D249" s="124"/>
      <c r="E249" s="66" t="str">
        <f ca="1">IF(IFERROR(OFFSET(Indicadores!$C$3,MATCH(ReporteIndicadores!$B249&amp;ReporteIndicadores!$C$8,Indicadores!$P$4:$P$47,0),MATCH(ReporteIndicadores!E$12,Indicadores!$C$3:$G$3,0)-1),"")=0,"",IFERROR(OFFSET(Indicadores!$C$3,MATCH(ReporteIndicadores!$B249&amp;ReporteIndicadores!$C$8,Indicadores!$P$4:$P$47,0),MATCH(ReporteIndicadores!E$12,Indicadores!$C$3:$G$3,0)-1),""))</f>
        <v/>
      </c>
      <c r="F249" s="124"/>
      <c r="G249" s="123" t="str">
        <f ca="1">IF(IFERROR(OFFSET(Indicadores!$C$3,MATCH(ReporteIndicadores!$B249&amp;ReporteIndicadores!$C$8,Indicadores!$P$4:$P$47,0),MATCH(ReporteIndicadores!G$12,Indicadores!$C$3:$G$3,0)-1),"")=0,"",IFERROR(OFFSET(Indicadores!$C$3,MATCH(ReporteIndicadores!$B249&amp;ReporteIndicadores!$C$8,Indicadores!$P$4:$P$47,0),MATCH(ReporteIndicadores!G$12,Indicadores!$C$3:$G$3,0)-1),""))</f>
        <v/>
      </c>
      <c r="AI249" s="40">
        <v>237</v>
      </c>
    </row>
    <row r="250" spans="2:35" ht="19">
      <c r="B250" s="143">
        <v>238</v>
      </c>
      <c r="C250" s="66" t="str">
        <f ca="1">IF(IFERROR(OFFSET(Indicadores!$C$3,MATCH(ReporteIndicadores!$B250&amp;ReporteIndicadores!$C$8,Indicadores!$P$4:$P$47,0),MATCH(ReporteIndicadores!C$12,Indicadores!$C$3:$G$3,0)-1),"")=0,"",IFERROR(OFFSET(Indicadores!$C$3,MATCH(ReporteIndicadores!$B250&amp;ReporteIndicadores!$C$8,Indicadores!$P$4:$P$47,0),MATCH(ReporteIndicadores!C$12,Indicadores!$C$3:$G$3,0)-1),""))</f>
        <v/>
      </c>
      <c r="D250" s="124"/>
      <c r="E250" s="66" t="str">
        <f ca="1">IF(IFERROR(OFFSET(Indicadores!$C$3,MATCH(ReporteIndicadores!$B250&amp;ReporteIndicadores!$C$8,Indicadores!$P$4:$P$47,0),MATCH(ReporteIndicadores!E$12,Indicadores!$C$3:$G$3,0)-1),"")=0,"",IFERROR(OFFSET(Indicadores!$C$3,MATCH(ReporteIndicadores!$B250&amp;ReporteIndicadores!$C$8,Indicadores!$P$4:$P$47,0),MATCH(ReporteIndicadores!E$12,Indicadores!$C$3:$G$3,0)-1),""))</f>
        <v/>
      </c>
      <c r="F250" s="124"/>
      <c r="G250" s="123" t="str">
        <f ca="1">IF(IFERROR(OFFSET(Indicadores!$C$3,MATCH(ReporteIndicadores!$B250&amp;ReporteIndicadores!$C$8,Indicadores!$P$4:$P$47,0),MATCH(ReporteIndicadores!G$12,Indicadores!$C$3:$G$3,0)-1),"")=0,"",IFERROR(OFFSET(Indicadores!$C$3,MATCH(ReporteIndicadores!$B250&amp;ReporteIndicadores!$C$8,Indicadores!$P$4:$P$47,0),MATCH(ReporteIndicadores!G$12,Indicadores!$C$3:$G$3,0)-1),""))</f>
        <v/>
      </c>
      <c r="AI250" s="40">
        <v>238</v>
      </c>
    </row>
    <row r="251" spans="2:35" ht="19">
      <c r="B251" s="143">
        <v>239</v>
      </c>
      <c r="C251" s="66" t="str">
        <f ca="1">IF(IFERROR(OFFSET(Indicadores!$C$3,MATCH(ReporteIndicadores!$B251&amp;ReporteIndicadores!$C$8,Indicadores!$P$4:$P$47,0),MATCH(ReporteIndicadores!C$12,Indicadores!$C$3:$G$3,0)-1),"")=0,"",IFERROR(OFFSET(Indicadores!$C$3,MATCH(ReporteIndicadores!$B251&amp;ReporteIndicadores!$C$8,Indicadores!$P$4:$P$47,0),MATCH(ReporteIndicadores!C$12,Indicadores!$C$3:$G$3,0)-1),""))</f>
        <v/>
      </c>
      <c r="D251" s="124"/>
      <c r="E251" s="66" t="str">
        <f ca="1">IF(IFERROR(OFFSET(Indicadores!$C$3,MATCH(ReporteIndicadores!$B251&amp;ReporteIndicadores!$C$8,Indicadores!$P$4:$P$47,0),MATCH(ReporteIndicadores!E$12,Indicadores!$C$3:$G$3,0)-1),"")=0,"",IFERROR(OFFSET(Indicadores!$C$3,MATCH(ReporteIndicadores!$B251&amp;ReporteIndicadores!$C$8,Indicadores!$P$4:$P$47,0),MATCH(ReporteIndicadores!E$12,Indicadores!$C$3:$G$3,0)-1),""))</f>
        <v/>
      </c>
      <c r="F251" s="124"/>
      <c r="G251" s="123" t="str">
        <f ca="1">IF(IFERROR(OFFSET(Indicadores!$C$3,MATCH(ReporteIndicadores!$B251&amp;ReporteIndicadores!$C$8,Indicadores!$P$4:$P$47,0),MATCH(ReporteIndicadores!G$12,Indicadores!$C$3:$G$3,0)-1),"")=0,"",IFERROR(OFFSET(Indicadores!$C$3,MATCH(ReporteIndicadores!$B251&amp;ReporteIndicadores!$C$8,Indicadores!$P$4:$P$47,0),MATCH(ReporteIndicadores!G$12,Indicadores!$C$3:$G$3,0)-1),""))</f>
        <v/>
      </c>
      <c r="AI251" s="40">
        <v>239</v>
      </c>
    </row>
    <row r="252" spans="2:35" ht="19">
      <c r="B252" s="143">
        <v>240</v>
      </c>
      <c r="C252" s="66" t="str">
        <f ca="1">IF(IFERROR(OFFSET(Indicadores!$C$3,MATCH(ReporteIndicadores!$B252&amp;ReporteIndicadores!$C$8,Indicadores!$P$4:$P$47,0),MATCH(ReporteIndicadores!C$12,Indicadores!$C$3:$G$3,0)-1),"")=0,"",IFERROR(OFFSET(Indicadores!$C$3,MATCH(ReporteIndicadores!$B252&amp;ReporteIndicadores!$C$8,Indicadores!$P$4:$P$47,0),MATCH(ReporteIndicadores!C$12,Indicadores!$C$3:$G$3,0)-1),""))</f>
        <v/>
      </c>
      <c r="D252" s="124"/>
      <c r="E252" s="66" t="str">
        <f ca="1">IF(IFERROR(OFFSET(Indicadores!$C$3,MATCH(ReporteIndicadores!$B252&amp;ReporteIndicadores!$C$8,Indicadores!$P$4:$P$47,0),MATCH(ReporteIndicadores!E$12,Indicadores!$C$3:$G$3,0)-1),"")=0,"",IFERROR(OFFSET(Indicadores!$C$3,MATCH(ReporteIndicadores!$B252&amp;ReporteIndicadores!$C$8,Indicadores!$P$4:$P$47,0),MATCH(ReporteIndicadores!E$12,Indicadores!$C$3:$G$3,0)-1),""))</f>
        <v/>
      </c>
      <c r="F252" s="124"/>
      <c r="G252" s="123" t="str">
        <f ca="1">IF(IFERROR(OFFSET(Indicadores!$C$3,MATCH(ReporteIndicadores!$B252&amp;ReporteIndicadores!$C$8,Indicadores!$P$4:$P$47,0),MATCH(ReporteIndicadores!G$12,Indicadores!$C$3:$G$3,0)-1),"")=0,"",IFERROR(OFFSET(Indicadores!$C$3,MATCH(ReporteIndicadores!$B252&amp;ReporteIndicadores!$C$8,Indicadores!$P$4:$P$47,0),MATCH(ReporteIndicadores!G$12,Indicadores!$C$3:$G$3,0)-1),""))</f>
        <v/>
      </c>
      <c r="AI252" s="40">
        <v>240</v>
      </c>
    </row>
    <row r="253" spans="2:35" ht="19">
      <c r="B253" s="143">
        <v>241</v>
      </c>
      <c r="C253" s="66" t="str">
        <f ca="1">IF(IFERROR(OFFSET(Indicadores!$C$3,MATCH(ReporteIndicadores!$B253&amp;ReporteIndicadores!$C$8,Indicadores!$P$4:$P$47,0),MATCH(ReporteIndicadores!C$12,Indicadores!$C$3:$G$3,0)-1),"")=0,"",IFERROR(OFFSET(Indicadores!$C$3,MATCH(ReporteIndicadores!$B253&amp;ReporteIndicadores!$C$8,Indicadores!$P$4:$P$47,0),MATCH(ReporteIndicadores!C$12,Indicadores!$C$3:$G$3,0)-1),""))</f>
        <v/>
      </c>
      <c r="D253" s="124"/>
      <c r="E253" s="66" t="str">
        <f ca="1">IF(IFERROR(OFFSET(Indicadores!$C$3,MATCH(ReporteIndicadores!$B253&amp;ReporteIndicadores!$C$8,Indicadores!$P$4:$P$47,0),MATCH(ReporteIndicadores!E$12,Indicadores!$C$3:$G$3,0)-1),"")=0,"",IFERROR(OFFSET(Indicadores!$C$3,MATCH(ReporteIndicadores!$B253&amp;ReporteIndicadores!$C$8,Indicadores!$P$4:$P$47,0),MATCH(ReporteIndicadores!E$12,Indicadores!$C$3:$G$3,0)-1),""))</f>
        <v/>
      </c>
      <c r="F253" s="124"/>
      <c r="G253" s="123" t="str">
        <f ca="1">IF(IFERROR(OFFSET(Indicadores!$C$3,MATCH(ReporteIndicadores!$B253&amp;ReporteIndicadores!$C$8,Indicadores!$P$4:$P$47,0),MATCH(ReporteIndicadores!G$12,Indicadores!$C$3:$G$3,0)-1),"")=0,"",IFERROR(OFFSET(Indicadores!$C$3,MATCH(ReporteIndicadores!$B253&amp;ReporteIndicadores!$C$8,Indicadores!$P$4:$P$47,0),MATCH(ReporteIndicadores!G$12,Indicadores!$C$3:$G$3,0)-1),""))</f>
        <v/>
      </c>
      <c r="AI253" s="40">
        <v>241</v>
      </c>
    </row>
    <row r="254" spans="2:35" ht="19">
      <c r="B254" s="143">
        <v>242</v>
      </c>
      <c r="C254" s="66" t="str">
        <f ca="1">IF(IFERROR(OFFSET(Indicadores!$C$3,MATCH(ReporteIndicadores!$B254&amp;ReporteIndicadores!$C$8,Indicadores!$P$4:$P$47,0),MATCH(ReporteIndicadores!C$12,Indicadores!$C$3:$G$3,0)-1),"")=0,"",IFERROR(OFFSET(Indicadores!$C$3,MATCH(ReporteIndicadores!$B254&amp;ReporteIndicadores!$C$8,Indicadores!$P$4:$P$47,0),MATCH(ReporteIndicadores!C$12,Indicadores!$C$3:$G$3,0)-1),""))</f>
        <v/>
      </c>
      <c r="D254" s="124"/>
      <c r="E254" s="66" t="str">
        <f ca="1">IF(IFERROR(OFFSET(Indicadores!$C$3,MATCH(ReporteIndicadores!$B254&amp;ReporteIndicadores!$C$8,Indicadores!$P$4:$P$47,0),MATCH(ReporteIndicadores!E$12,Indicadores!$C$3:$G$3,0)-1),"")=0,"",IFERROR(OFFSET(Indicadores!$C$3,MATCH(ReporteIndicadores!$B254&amp;ReporteIndicadores!$C$8,Indicadores!$P$4:$P$47,0),MATCH(ReporteIndicadores!E$12,Indicadores!$C$3:$G$3,0)-1),""))</f>
        <v/>
      </c>
      <c r="F254" s="124"/>
      <c r="G254" s="123" t="str">
        <f ca="1">IF(IFERROR(OFFSET(Indicadores!$C$3,MATCH(ReporteIndicadores!$B254&amp;ReporteIndicadores!$C$8,Indicadores!$P$4:$P$47,0),MATCH(ReporteIndicadores!G$12,Indicadores!$C$3:$G$3,0)-1),"")=0,"",IFERROR(OFFSET(Indicadores!$C$3,MATCH(ReporteIndicadores!$B254&amp;ReporteIndicadores!$C$8,Indicadores!$P$4:$P$47,0),MATCH(ReporteIndicadores!G$12,Indicadores!$C$3:$G$3,0)-1),""))</f>
        <v/>
      </c>
      <c r="AI254" s="40">
        <v>242</v>
      </c>
    </row>
    <row r="255" spans="2:35" ht="19">
      <c r="B255" s="143">
        <v>243</v>
      </c>
      <c r="C255" s="66" t="str">
        <f ca="1">IF(IFERROR(OFFSET(Indicadores!$C$3,MATCH(ReporteIndicadores!$B255&amp;ReporteIndicadores!$C$8,Indicadores!$P$4:$P$47,0),MATCH(ReporteIndicadores!C$12,Indicadores!$C$3:$G$3,0)-1),"")=0,"",IFERROR(OFFSET(Indicadores!$C$3,MATCH(ReporteIndicadores!$B255&amp;ReporteIndicadores!$C$8,Indicadores!$P$4:$P$47,0),MATCH(ReporteIndicadores!C$12,Indicadores!$C$3:$G$3,0)-1),""))</f>
        <v/>
      </c>
      <c r="D255" s="124"/>
      <c r="E255" s="66" t="str">
        <f ca="1">IF(IFERROR(OFFSET(Indicadores!$C$3,MATCH(ReporteIndicadores!$B255&amp;ReporteIndicadores!$C$8,Indicadores!$P$4:$P$47,0),MATCH(ReporteIndicadores!E$12,Indicadores!$C$3:$G$3,0)-1),"")=0,"",IFERROR(OFFSET(Indicadores!$C$3,MATCH(ReporteIndicadores!$B255&amp;ReporteIndicadores!$C$8,Indicadores!$P$4:$P$47,0),MATCH(ReporteIndicadores!E$12,Indicadores!$C$3:$G$3,0)-1),""))</f>
        <v/>
      </c>
      <c r="F255" s="124"/>
      <c r="G255" s="123" t="str">
        <f ca="1">IF(IFERROR(OFFSET(Indicadores!$C$3,MATCH(ReporteIndicadores!$B255&amp;ReporteIndicadores!$C$8,Indicadores!$P$4:$P$47,0),MATCH(ReporteIndicadores!G$12,Indicadores!$C$3:$G$3,0)-1),"")=0,"",IFERROR(OFFSET(Indicadores!$C$3,MATCH(ReporteIndicadores!$B255&amp;ReporteIndicadores!$C$8,Indicadores!$P$4:$P$47,0),MATCH(ReporteIndicadores!G$12,Indicadores!$C$3:$G$3,0)-1),""))</f>
        <v/>
      </c>
      <c r="AI255" s="40">
        <v>243</v>
      </c>
    </row>
    <row r="256" spans="2:35" ht="19">
      <c r="B256" s="143">
        <v>244</v>
      </c>
      <c r="C256" s="66" t="str">
        <f ca="1">IF(IFERROR(OFFSET(Indicadores!$C$3,MATCH(ReporteIndicadores!$B256&amp;ReporteIndicadores!$C$8,Indicadores!$P$4:$P$47,0),MATCH(ReporteIndicadores!C$12,Indicadores!$C$3:$G$3,0)-1),"")=0,"",IFERROR(OFFSET(Indicadores!$C$3,MATCH(ReporteIndicadores!$B256&amp;ReporteIndicadores!$C$8,Indicadores!$P$4:$P$47,0),MATCH(ReporteIndicadores!C$12,Indicadores!$C$3:$G$3,0)-1),""))</f>
        <v/>
      </c>
      <c r="D256" s="124"/>
      <c r="E256" s="66" t="str">
        <f ca="1">IF(IFERROR(OFFSET(Indicadores!$C$3,MATCH(ReporteIndicadores!$B256&amp;ReporteIndicadores!$C$8,Indicadores!$P$4:$P$47,0),MATCH(ReporteIndicadores!E$12,Indicadores!$C$3:$G$3,0)-1),"")=0,"",IFERROR(OFFSET(Indicadores!$C$3,MATCH(ReporteIndicadores!$B256&amp;ReporteIndicadores!$C$8,Indicadores!$P$4:$P$47,0),MATCH(ReporteIndicadores!E$12,Indicadores!$C$3:$G$3,0)-1),""))</f>
        <v/>
      </c>
      <c r="F256" s="124"/>
      <c r="G256" s="123" t="str">
        <f ca="1">IF(IFERROR(OFFSET(Indicadores!$C$3,MATCH(ReporteIndicadores!$B256&amp;ReporteIndicadores!$C$8,Indicadores!$P$4:$P$47,0),MATCH(ReporteIndicadores!G$12,Indicadores!$C$3:$G$3,0)-1),"")=0,"",IFERROR(OFFSET(Indicadores!$C$3,MATCH(ReporteIndicadores!$B256&amp;ReporteIndicadores!$C$8,Indicadores!$P$4:$P$47,0),MATCH(ReporteIndicadores!G$12,Indicadores!$C$3:$G$3,0)-1),""))</f>
        <v/>
      </c>
      <c r="AI256" s="40">
        <v>244</v>
      </c>
    </row>
    <row r="257" spans="2:35" ht="19">
      <c r="B257" s="143">
        <v>245</v>
      </c>
      <c r="C257" s="66" t="str">
        <f ca="1">IF(IFERROR(OFFSET(Indicadores!$C$3,MATCH(ReporteIndicadores!$B257&amp;ReporteIndicadores!$C$8,Indicadores!$P$4:$P$47,0),MATCH(ReporteIndicadores!C$12,Indicadores!$C$3:$G$3,0)-1),"")=0,"",IFERROR(OFFSET(Indicadores!$C$3,MATCH(ReporteIndicadores!$B257&amp;ReporteIndicadores!$C$8,Indicadores!$P$4:$P$47,0),MATCH(ReporteIndicadores!C$12,Indicadores!$C$3:$G$3,0)-1),""))</f>
        <v/>
      </c>
      <c r="D257" s="124"/>
      <c r="E257" s="66" t="str">
        <f ca="1">IF(IFERROR(OFFSET(Indicadores!$C$3,MATCH(ReporteIndicadores!$B257&amp;ReporteIndicadores!$C$8,Indicadores!$P$4:$P$47,0),MATCH(ReporteIndicadores!E$12,Indicadores!$C$3:$G$3,0)-1),"")=0,"",IFERROR(OFFSET(Indicadores!$C$3,MATCH(ReporteIndicadores!$B257&amp;ReporteIndicadores!$C$8,Indicadores!$P$4:$P$47,0),MATCH(ReporteIndicadores!E$12,Indicadores!$C$3:$G$3,0)-1),""))</f>
        <v/>
      </c>
      <c r="F257" s="124"/>
      <c r="G257" s="123" t="str">
        <f ca="1">IF(IFERROR(OFFSET(Indicadores!$C$3,MATCH(ReporteIndicadores!$B257&amp;ReporteIndicadores!$C$8,Indicadores!$P$4:$P$47,0),MATCH(ReporteIndicadores!G$12,Indicadores!$C$3:$G$3,0)-1),"")=0,"",IFERROR(OFFSET(Indicadores!$C$3,MATCH(ReporteIndicadores!$B257&amp;ReporteIndicadores!$C$8,Indicadores!$P$4:$P$47,0),MATCH(ReporteIndicadores!G$12,Indicadores!$C$3:$G$3,0)-1),""))</f>
        <v/>
      </c>
      <c r="AI257" s="40">
        <v>245</v>
      </c>
    </row>
    <row r="258" spans="2:35" ht="19">
      <c r="B258" s="143">
        <v>246</v>
      </c>
      <c r="C258" s="66" t="str">
        <f ca="1">IF(IFERROR(OFFSET(Indicadores!$C$3,MATCH(ReporteIndicadores!$B258&amp;ReporteIndicadores!$C$8,Indicadores!$P$4:$P$47,0),MATCH(ReporteIndicadores!C$12,Indicadores!$C$3:$G$3,0)-1),"")=0,"",IFERROR(OFFSET(Indicadores!$C$3,MATCH(ReporteIndicadores!$B258&amp;ReporteIndicadores!$C$8,Indicadores!$P$4:$P$47,0),MATCH(ReporteIndicadores!C$12,Indicadores!$C$3:$G$3,0)-1),""))</f>
        <v/>
      </c>
      <c r="D258" s="124"/>
      <c r="E258" s="66" t="str">
        <f ca="1">IF(IFERROR(OFFSET(Indicadores!$C$3,MATCH(ReporteIndicadores!$B258&amp;ReporteIndicadores!$C$8,Indicadores!$P$4:$P$47,0),MATCH(ReporteIndicadores!E$12,Indicadores!$C$3:$G$3,0)-1),"")=0,"",IFERROR(OFFSET(Indicadores!$C$3,MATCH(ReporteIndicadores!$B258&amp;ReporteIndicadores!$C$8,Indicadores!$P$4:$P$47,0),MATCH(ReporteIndicadores!E$12,Indicadores!$C$3:$G$3,0)-1),""))</f>
        <v/>
      </c>
      <c r="F258" s="124"/>
      <c r="G258" s="123" t="str">
        <f ca="1">IF(IFERROR(OFFSET(Indicadores!$C$3,MATCH(ReporteIndicadores!$B258&amp;ReporteIndicadores!$C$8,Indicadores!$P$4:$P$47,0),MATCH(ReporteIndicadores!G$12,Indicadores!$C$3:$G$3,0)-1),"")=0,"",IFERROR(OFFSET(Indicadores!$C$3,MATCH(ReporteIndicadores!$B258&amp;ReporteIndicadores!$C$8,Indicadores!$P$4:$P$47,0),MATCH(ReporteIndicadores!G$12,Indicadores!$C$3:$G$3,0)-1),""))</f>
        <v/>
      </c>
      <c r="AI258" s="40">
        <v>246</v>
      </c>
    </row>
    <row r="259" spans="2:35" ht="19">
      <c r="B259" s="143">
        <v>247</v>
      </c>
      <c r="C259" s="66" t="str">
        <f ca="1">IF(IFERROR(OFFSET(Indicadores!$C$3,MATCH(ReporteIndicadores!$B259&amp;ReporteIndicadores!$C$8,Indicadores!$P$4:$P$47,0),MATCH(ReporteIndicadores!C$12,Indicadores!$C$3:$G$3,0)-1),"")=0,"",IFERROR(OFFSET(Indicadores!$C$3,MATCH(ReporteIndicadores!$B259&amp;ReporteIndicadores!$C$8,Indicadores!$P$4:$P$47,0),MATCH(ReporteIndicadores!C$12,Indicadores!$C$3:$G$3,0)-1),""))</f>
        <v/>
      </c>
      <c r="D259" s="124"/>
      <c r="E259" s="66" t="str">
        <f ca="1">IF(IFERROR(OFFSET(Indicadores!$C$3,MATCH(ReporteIndicadores!$B259&amp;ReporteIndicadores!$C$8,Indicadores!$P$4:$P$47,0),MATCH(ReporteIndicadores!E$12,Indicadores!$C$3:$G$3,0)-1),"")=0,"",IFERROR(OFFSET(Indicadores!$C$3,MATCH(ReporteIndicadores!$B259&amp;ReporteIndicadores!$C$8,Indicadores!$P$4:$P$47,0),MATCH(ReporteIndicadores!E$12,Indicadores!$C$3:$G$3,0)-1),""))</f>
        <v/>
      </c>
      <c r="F259" s="124"/>
      <c r="G259" s="123" t="str">
        <f ca="1">IF(IFERROR(OFFSET(Indicadores!$C$3,MATCH(ReporteIndicadores!$B259&amp;ReporteIndicadores!$C$8,Indicadores!$P$4:$P$47,0),MATCH(ReporteIndicadores!G$12,Indicadores!$C$3:$G$3,0)-1),"")=0,"",IFERROR(OFFSET(Indicadores!$C$3,MATCH(ReporteIndicadores!$B259&amp;ReporteIndicadores!$C$8,Indicadores!$P$4:$P$47,0),MATCH(ReporteIndicadores!G$12,Indicadores!$C$3:$G$3,0)-1),""))</f>
        <v/>
      </c>
      <c r="AI259" s="40">
        <v>247</v>
      </c>
    </row>
    <row r="260" spans="2:35" ht="19">
      <c r="B260" s="143">
        <v>248</v>
      </c>
      <c r="C260" s="66" t="str">
        <f ca="1">IF(IFERROR(OFFSET(Indicadores!$C$3,MATCH(ReporteIndicadores!$B260&amp;ReporteIndicadores!$C$8,Indicadores!$P$4:$P$47,0),MATCH(ReporteIndicadores!C$12,Indicadores!$C$3:$G$3,0)-1),"")=0,"",IFERROR(OFFSET(Indicadores!$C$3,MATCH(ReporteIndicadores!$B260&amp;ReporteIndicadores!$C$8,Indicadores!$P$4:$P$47,0),MATCH(ReporteIndicadores!C$12,Indicadores!$C$3:$G$3,0)-1),""))</f>
        <v/>
      </c>
      <c r="D260" s="124"/>
      <c r="E260" s="66" t="str">
        <f ca="1">IF(IFERROR(OFFSET(Indicadores!$C$3,MATCH(ReporteIndicadores!$B260&amp;ReporteIndicadores!$C$8,Indicadores!$P$4:$P$47,0),MATCH(ReporteIndicadores!E$12,Indicadores!$C$3:$G$3,0)-1),"")=0,"",IFERROR(OFFSET(Indicadores!$C$3,MATCH(ReporteIndicadores!$B260&amp;ReporteIndicadores!$C$8,Indicadores!$P$4:$P$47,0),MATCH(ReporteIndicadores!E$12,Indicadores!$C$3:$G$3,0)-1),""))</f>
        <v/>
      </c>
      <c r="F260" s="124"/>
      <c r="G260" s="123" t="str">
        <f ca="1">IF(IFERROR(OFFSET(Indicadores!$C$3,MATCH(ReporteIndicadores!$B260&amp;ReporteIndicadores!$C$8,Indicadores!$P$4:$P$47,0),MATCH(ReporteIndicadores!G$12,Indicadores!$C$3:$G$3,0)-1),"")=0,"",IFERROR(OFFSET(Indicadores!$C$3,MATCH(ReporteIndicadores!$B260&amp;ReporteIndicadores!$C$8,Indicadores!$P$4:$P$47,0),MATCH(ReporteIndicadores!G$12,Indicadores!$C$3:$G$3,0)-1),""))</f>
        <v/>
      </c>
      <c r="AI260" s="40">
        <v>248</v>
      </c>
    </row>
    <row r="261" spans="2:35" ht="19">
      <c r="B261" s="143">
        <v>249</v>
      </c>
      <c r="C261" s="66" t="str">
        <f ca="1">IF(IFERROR(OFFSET(Indicadores!$C$3,MATCH(ReporteIndicadores!$B261&amp;ReporteIndicadores!$C$8,Indicadores!$P$4:$P$47,0),MATCH(ReporteIndicadores!C$12,Indicadores!$C$3:$G$3,0)-1),"")=0,"",IFERROR(OFFSET(Indicadores!$C$3,MATCH(ReporteIndicadores!$B261&amp;ReporteIndicadores!$C$8,Indicadores!$P$4:$P$47,0),MATCH(ReporteIndicadores!C$12,Indicadores!$C$3:$G$3,0)-1),""))</f>
        <v/>
      </c>
      <c r="D261" s="124"/>
      <c r="E261" s="66" t="str">
        <f ca="1">IF(IFERROR(OFFSET(Indicadores!$C$3,MATCH(ReporteIndicadores!$B261&amp;ReporteIndicadores!$C$8,Indicadores!$P$4:$P$47,0),MATCH(ReporteIndicadores!E$12,Indicadores!$C$3:$G$3,0)-1),"")=0,"",IFERROR(OFFSET(Indicadores!$C$3,MATCH(ReporteIndicadores!$B261&amp;ReporteIndicadores!$C$8,Indicadores!$P$4:$P$47,0),MATCH(ReporteIndicadores!E$12,Indicadores!$C$3:$G$3,0)-1),""))</f>
        <v/>
      </c>
      <c r="F261" s="124"/>
      <c r="G261" s="123" t="str">
        <f ca="1">IF(IFERROR(OFFSET(Indicadores!$C$3,MATCH(ReporteIndicadores!$B261&amp;ReporteIndicadores!$C$8,Indicadores!$P$4:$P$47,0),MATCH(ReporteIndicadores!G$12,Indicadores!$C$3:$G$3,0)-1),"")=0,"",IFERROR(OFFSET(Indicadores!$C$3,MATCH(ReporteIndicadores!$B261&amp;ReporteIndicadores!$C$8,Indicadores!$P$4:$P$47,0),MATCH(ReporteIndicadores!G$12,Indicadores!$C$3:$G$3,0)-1),""))</f>
        <v/>
      </c>
      <c r="AI261" s="40">
        <v>249</v>
      </c>
    </row>
    <row r="262" spans="2:35" ht="19">
      <c r="B262" s="143">
        <v>250</v>
      </c>
      <c r="C262" s="66" t="str">
        <f ca="1">IF(IFERROR(OFFSET(Indicadores!$C$3,MATCH(ReporteIndicadores!$B262&amp;ReporteIndicadores!$C$8,Indicadores!$P$4:$P$47,0),MATCH(ReporteIndicadores!C$12,Indicadores!$C$3:$G$3,0)-1),"")=0,"",IFERROR(OFFSET(Indicadores!$C$3,MATCH(ReporteIndicadores!$B262&amp;ReporteIndicadores!$C$8,Indicadores!$P$4:$P$47,0),MATCH(ReporteIndicadores!C$12,Indicadores!$C$3:$G$3,0)-1),""))</f>
        <v/>
      </c>
      <c r="D262" s="124"/>
      <c r="E262" s="66" t="str">
        <f ca="1">IF(IFERROR(OFFSET(Indicadores!$C$3,MATCH(ReporteIndicadores!$B262&amp;ReporteIndicadores!$C$8,Indicadores!$P$4:$P$47,0),MATCH(ReporteIndicadores!E$12,Indicadores!$C$3:$G$3,0)-1),"")=0,"",IFERROR(OFFSET(Indicadores!$C$3,MATCH(ReporteIndicadores!$B262&amp;ReporteIndicadores!$C$8,Indicadores!$P$4:$P$47,0),MATCH(ReporteIndicadores!E$12,Indicadores!$C$3:$G$3,0)-1),""))</f>
        <v/>
      </c>
      <c r="F262" s="124"/>
      <c r="G262" s="123" t="str">
        <f ca="1">IF(IFERROR(OFFSET(Indicadores!$C$3,MATCH(ReporteIndicadores!$B262&amp;ReporteIndicadores!$C$8,Indicadores!$P$4:$P$47,0),MATCH(ReporteIndicadores!G$12,Indicadores!$C$3:$G$3,0)-1),"")=0,"",IFERROR(OFFSET(Indicadores!$C$3,MATCH(ReporteIndicadores!$B262&amp;ReporteIndicadores!$C$8,Indicadores!$P$4:$P$47,0),MATCH(ReporteIndicadores!G$12,Indicadores!$C$3:$G$3,0)-1),""))</f>
        <v/>
      </c>
      <c r="AI262" s="40">
        <v>250</v>
      </c>
    </row>
    <row r="263" spans="2:35" ht="19">
      <c r="B263" s="143">
        <v>251</v>
      </c>
      <c r="C263" s="66" t="str">
        <f ca="1">IF(IFERROR(OFFSET(Indicadores!$C$3,MATCH(ReporteIndicadores!$B263&amp;ReporteIndicadores!$C$8,Indicadores!$P$4:$P$47,0),MATCH(ReporteIndicadores!C$12,Indicadores!$C$3:$G$3,0)-1),"")=0,"",IFERROR(OFFSET(Indicadores!$C$3,MATCH(ReporteIndicadores!$B263&amp;ReporteIndicadores!$C$8,Indicadores!$P$4:$P$47,0),MATCH(ReporteIndicadores!C$12,Indicadores!$C$3:$G$3,0)-1),""))</f>
        <v/>
      </c>
      <c r="D263" s="124"/>
      <c r="E263" s="66" t="str">
        <f ca="1">IF(IFERROR(OFFSET(Indicadores!$C$3,MATCH(ReporteIndicadores!$B263&amp;ReporteIndicadores!$C$8,Indicadores!$P$4:$P$47,0),MATCH(ReporteIndicadores!E$12,Indicadores!$C$3:$G$3,0)-1),"")=0,"",IFERROR(OFFSET(Indicadores!$C$3,MATCH(ReporteIndicadores!$B263&amp;ReporteIndicadores!$C$8,Indicadores!$P$4:$P$47,0),MATCH(ReporteIndicadores!E$12,Indicadores!$C$3:$G$3,0)-1),""))</f>
        <v/>
      </c>
      <c r="F263" s="124"/>
      <c r="G263" s="123" t="str">
        <f ca="1">IF(IFERROR(OFFSET(Indicadores!$C$3,MATCH(ReporteIndicadores!$B263&amp;ReporteIndicadores!$C$8,Indicadores!$P$4:$P$47,0),MATCH(ReporteIndicadores!G$12,Indicadores!$C$3:$G$3,0)-1),"")=0,"",IFERROR(OFFSET(Indicadores!$C$3,MATCH(ReporteIndicadores!$B263&amp;ReporteIndicadores!$C$8,Indicadores!$P$4:$P$47,0),MATCH(ReporteIndicadores!G$12,Indicadores!$C$3:$G$3,0)-1),""))</f>
        <v/>
      </c>
      <c r="AI263" s="40">
        <v>251</v>
      </c>
    </row>
    <row r="264" spans="2:35" ht="19">
      <c r="B264" s="143">
        <v>252</v>
      </c>
      <c r="C264" s="66" t="str">
        <f ca="1">IF(IFERROR(OFFSET(Indicadores!$C$3,MATCH(ReporteIndicadores!$B264&amp;ReporteIndicadores!$C$8,Indicadores!$P$4:$P$47,0),MATCH(ReporteIndicadores!C$12,Indicadores!$C$3:$G$3,0)-1),"")=0,"",IFERROR(OFFSET(Indicadores!$C$3,MATCH(ReporteIndicadores!$B264&amp;ReporteIndicadores!$C$8,Indicadores!$P$4:$P$47,0),MATCH(ReporteIndicadores!C$12,Indicadores!$C$3:$G$3,0)-1),""))</f>
        <v/>
      </c>
      <c r="D264" s="124"/>
      <c r="E264" s="66" t="str">
        <f ca="1">IF(IFERROR(OFFSET(Indicadores!$C$3,MATCH(ReporteIndicadores!$B264&amp;ReporteIndicadores!$C$8,Indicadores!$P$4:$P$47,0),MATCH(ReporteIndicadores!E$12,Indicadores!$C$3:$G$3,0)-1),"")=0,"",IFERROR(OFFSET(Indicadores!$C$3,MATCH(ReporteIndicadores!$B264&amp;ReporteIndicadores!$C$8,Indicadores!$P$4:$P$47,0),MATCH(ReporteIndicadores!E$12,Indicadores!$C$3:$G$3,0)-1),""))</f>
        <v/>
      </c>
      <c r="F264" s="124"/>
      <c r="G264" s="123" t="str">
        <f ca="1">IF(IFERROR(OFFSET(Indicadores!$C$3,MATCH(ReporteIndicadores!$B264&amp;ReporteIndicadores!$C$8,Indicadores!$P$4:$P$47,0),MATCH(ReporteIndicadores!G$12,Indicadores!$C$3:$G$3,0)-1),"")=0,"",IFERROR(OFFSET(Indicadores!$C$3,MATCH(ReporteIndicadores!$B264&amp;ReporteIndicadores!$C$8,Indicadores!$P$4:$P$47,0),MATCH(ReporteIndicadores!G$12,Indicadores!$C$3:$G$3,0)-1),""))</f>
        <v/>
      </c>
      <c r="AI264" s="40">
        <v>252</v>
      </c>
    </row>
    <row r="265" spans="2:35" ht="19">
      <c r="B265" s="143">
        <v>253</v>
      </c>
      <c r="C265" s="66" t="str">
        <f ca="1">IF(IFERROR(OFFSET(Indicadores!$C$3,MATCH(ReporteIndicadores!$B265&amp;ReporteIndicadores!$C$8,Indicadores!$P$4:$P$47,0),MATCH(ReporteIndicadores!C$12,Indicadores!$C$3:$G$3,0)-1),"")=0,"",IFERROR(OFFSET(Indicadores!$C$3,MATCH(ReporteIndicadores!$B265&amp;ReporteIndicadores!$C$8,Indicadores!$P$4:$P$47,0),MATCH(ReporteIndicadores!C$12,Indicadores!$C$3:$G$3,0)-1),""))</f>
        <v/>
      </c>
      <c r="D265" s="124"/>
      <c r="E265" s="66" t="str">
        <f ca="1">IF(IFERROR(OFFSET(Indicadores!$C$3,MATCH(ReporteIndicadores!$B265&amp;ReporteIndicadores!$C$8,Indicadores!$P$4:$P$47,0),MATCH(ReporteIndicadores!E$12,Indicadores!$C$3:$G$3,0)-1),"")=0,"",IFERROR(OFFSET(Indicadores!$C$3,MATCH(ReporteIndicadores!$B265&amp;ReporteIndicadores!$C$8,Indicadores!$P$4:$P$47,0),MATCH(ReporteIndicadores!E$12,Indicadores!$C$3:$G$3,0)-1),""))</f>
        <v/>
      </c>
      <c r="F265" s="124"/>
      <c r="G265" s="123" t="str">
        <f ca="1">IF(IFERROR(OFFSET(Indicadores!$C$3,MATCH(ReporteIndicadores!$B265&amp;ReporteIndicadores!$C$8,Indicadores!$P$4:$P$47,0),MATCH(ReporteIndicadores!G$12,Indicadores!$C$3:$G$3,0)-1),"")=0,"",IFERROR(OFFSET(Indicadores!$C$3,MATCH(ReporteIndicadores!$B265&amp;ReporteIndicadores!$C$8,Indicadores!$P$4:$P$47,0),MATCH(ReporteIndicadores!G$12,Indicadores!$C$3:$G$3,0)-1),""))</f>
        <v/>
      </c>
      <c r="AI265" s="40">
        <v>253</v>
      </c>
    </row>
    <row r="266" spans="2:35" ht="19">
      <c r="B266" s="143">
        <v>254</v>
      </c>
      <c r="C266" s="66" t="str">
        <f ca="1">IF(IFERROR(OFFSET(Indicadores!$C$3,MATCH(ReporteIndicadores!$B266&amp;ReporteIndicadores!$C$8,Indicadores!$P$4:$P$47,0),MATCH(ReporteIndicadores!C$12,Indicadores!$C$3:$G$3,0)-1),"")=0,"",IFERROR(OFFSET(Indicadores!$C$3,MATCH(ReporteIndicadores!$B266&amp;ReporteIndicadores!$C$8,Indicadores!$P$4:$P$47,0),MATCH(ReporteIndicadores!C$12,Indicadores!$C$3:$G$3,0)-1),""))</f>
        <v/>
      </c>
      <c r="D266" s="124"/>
      <c r="E266" s="66" t="str">
        <f ca="1">IF(IFERROR(OFFSET(Indicadores!$C$3,MATCH(ReporteIndicadores!$B266&amp;ReporteIndicadores!$C$8,Indicadores!$P$4:$P$47,0),MATCH(ReporteIndicadores!E$12,Indicadores!$C$3:$G$3,0)-1),"")=0,"",IFERROR(OFFSET(Indicadores!$C$3,MATCH(ReporteIndicadores!$B266&amp;ReporteIndicadores!$C$8,Indicadores!$P$4:$P$47,0),MATCH(ReporteIndicadores!E$12,Indicadores!$C$3:$G$3,0)-1),""))</f>
        <v/>
      </c>
      <c r="F266" s="124"/>
      <c r="G266" s="123" t="str">
        <f ca="1">IF(IFERROR(OFFSET(Indicadores!$C$3,MATCH(ReporteIndicadores!$B266&amp;ReporteIndicadores!$C$8,Indicadores!$P$4:$P$47,0),MATCH(ReporteIndicadores!G$12,Indicadores!$C$3:$G$3,0)-1),"")=0,"",IFERROR(OFFSET(Indicadores!$C$3,MATCH(ReporteIndicadores!$B266&amp;ReporteIndicadores!$C$8,Indicadores!$P$4:$P$47,0),MATCH(ReporteIndicadores!G$12,Indicadores!$C$3:$G$3,0)-1),""))</f>
        <v/>
      </c>
      <c r="AI266" s="40">
        <v>254</v>
      </c>
    </row>
    <row r="267" spans="2:35" ht="19">
      <c r="B267" s="143">
        <v>255</v>
      </c>
      <c r="C267" s="66" t="str">
        <f ca="1">IF(IFERROR(OFFSET(Indicadores!$C$3,MATCH(ReporteIndicadores!$B267&amp;ReporteIndicadores!$C$8,Indicadores!$P$4:$P$47,0),MATCH(ReporteIndicadores!C$12,Indicadores!$C$3:$G$3,0)-1),"")=0,"",IFERROR(OFFSET(Indicadores!$C$3,MATCH(ReporteIndicadores!$B267&amp;ReporteIndicadores!$C$8,Indicadores!$P$4:$P$47,0),MATCH(ReporteIndicadores!C$12,Indicadores!$C$3:$G$3,0)-1),""))</f>
        <v/>
      </c>
      <c r="D267" s="124"/>
      <c r="E267" s="66" t="str">
        <f ca="1">IF(IFERROR(OFFSET(Indicadores!$C$3,MATCH(ReporteIndicadores!$B267&amp;ReporteIndicadores!$C$8,Indicadores!$P$4:$P$47,0),MATCH(ReporteIndicadores!E$12,Indicadores!$C$3:$G$3,0)-1),"")=0,"",IFERROR(OFFSET(Indicadores!$C$3,MATCH(ReporteIndicadores!$B267&amp;ReporteIndicadores!$C$8,Indicadores!$P$4:$P$47,0),MATCH(ReporteIndicadores!E$12,Indicadores!$C$3:$G$3,0)-1),""))</f>
        <v/>
      </c>
      <c r="F267" s="124"/>
      <c r="G267" s="123" t="str">
        <f ca="1">IF(IFERROR(OFFSET(Indicadores!$C$3,MATCH(ReporteIndicadores!$B267&amp;ReporteIndicadores!$C$8,Indicadores!$P$4:$P$47,0),MATCH(ReporteIndicadores!G$12,Indicadores!$C$3:$G$3,0)-1),"")=0,"",IFERROR(OFFSET(Indicadores!$C$3,MATCH(ReporteIndicadores!$B267&amp;ReporteIndicadores!$C$8,Indicadores!$P$4:$P$47,0),MATCH(ReporteIndicadores!G$12,Indicadores!$C$3:$G$3,0)-1),""))</f>
        <v/>
      </c>
      <c r="AI267" s="40">
        <v>255</v>
      </c>
    </row>
    <row r="268" spans="2:35" ht="19">
      <c r="B268" s="143">
        <v>256</v>
      </c>
      <c r="C268" s="66" t="str">
        <f ca="1">IF(IFERROR(OFFSET(Indicadores!$C$3,MATCH(ReporteIndicadores!$B268&amp;ReporteIndicadores!$C$8,Indicadores!$P$4:$P$47,0),MATCH(ReporteIndicadores!C$12,Indicadores!$C$3:$G$3,0)-1),"")=0,"",IFERROR(OFFSET(Indicadores!$C$3,MATCH(ReporteIndicadores!$B268&amp;ReporteIndicadores!$C$8,Indicadores!$P$4:$P$47,0),MATCH(ReporteIndicadores!C$12,Indicadores!$C$3:$G$3,0)-1),""))</f>
        <v/>
      </c>
      <c r="D268" s="124"/>
      <c r="E268" s="66" t="str">
        <f ca="1">IF(IFERROR(OFFSET(Indicadores!$C$3,MATCH(ReporteIndicadores!$B268&amp;ReporteIndicadores!$C$8,Indicadores!$P$4:$P$47,0),MATCH(ReporteIndicadores!E$12,Indicadores!$C$3:$G$3,0)-1),"")=0,"",IFERROR(OFFSET(Indicadores!$C$3,MATCH(ReporteIndicadores!$B268&amp;ReporteIndicadores!$C$8,Indicadores!$P$4:$P$47,0),MATCH(ReporteIndicadores!E$12,Indicadores!$C$3:$G$3,0)-1),""))</f>
        <v/>
      </c>
      <c r="F268" s="124"/>
      <c r="G268" s="123" t="str">
        <f ca="1">IF(IFERROR(OFFSET(Indicadores!$C$3,MATCH(ReporteIndicadores!$B268&amp;ReporteIndicadores!$C$8,Indicadores!$P$4:$P$47,0),MATCH(ReporteIndicadores!G$12,Indicadores!$C$3:$G$3,0)-1),"")=0,"",IFERROR(OFFSET(Indicadores!$C$3,MATCH(ReporteIndicadores!$B268&amp;ReporteIndicadores!$C$8,Indicadores!$P$4:$P$47,0),MATCH(ReporteIndicadores!G$12,Indicadores!$C$3:$G$3,0)-1),""))</f>
        <v/>
      </c>
      <c r="AI268" s="40">
        <v>256</v>
      </c>
    </row>
    <row r="269" spans="2:35" ht="19">
      <c r="B269" s="143">
        <v>257</v>
      </c>
      <c r="C269" s="66" t="str">
        <f ca="1">IF(IFERROR(OFFSET(Indicadores!$C$3,MATCH(ReporteIndicadores!$B269&amp;ReporteIndicadores!$C$8,Indicadores!$P$4:$P$47,0),MATCH(ReporteIndicadores!C$12,Indicadores!$C$3:$G$3,0)-1),"")=0,"",IFERROR(OFFSET(Indicadores!$C$3,MATCH(ReporteIndicadores!$B269&amp;ReporteIndicadores!$C$8,Indicadores!$P$4:$P$47,0),MATCH(ReporteIndicadores!C$12,Indicadores!$C$3:$G$3,0)-1),""))</f>
        <v/>
      </c>
      <c r="D269" s="124"/>
      <c r="E269" s="66" t="str">
        <f ca="1">IF(IFERROR(OFFSET(Indicadores!$C$3,MATCH(ReporteIndicadores!$B269&amp;ReporteIndicadores!$C$8,Indicadores!$P$4:$P$47,0),MATCH(ReporteIndicadores!E$12,Indicadores!$C$3:$G$3,0)-1),"")=0,"",IFERROR(OFFSET(Indicadores!$C$3,MATCH(ReporteIndicadores!$B269&amp;ReporteIndicadores!$C$8,Indicadores!$P$4:$P$47,0),MATCH(ReporteIndicadores!E$12,Indicadores!$C$3:$G$3,0)-1),""))</f>
        <v/>
      </c>
      <c r="F269" s="124"/>
      <c r="G269" s="123" t="str">
        <f ca="1">IF(IFERROR(OFFSET(Indicadores!$C$3,MATCH(ReporteIndicadores!$B269&amp;ReporteIndicadores!$C$8,Indicadores!$P$4:$P$47,0),MATCH(ReporteIndicadores!G$12,Indicadores!$C$3:$G$3,0)-1),"")=0,"",IFERROR(OFFSET(Indicadores!$C$3,MATCH(ReporteIndicadores!$B269&amp;ReporteIndicadores!$C$8,Indicadores!$P$4:$P$47,0),MATCH(ReporteIndicadores!G$12,Indicadores!$C$3:$G$3,0)-1),""))</f>
        <v/>
      </c>
      <c r="AI269" s="40">
        <v>257</v>
      </c>
    </row>
    <row r="270" spans="2:35" ht="19">
      <c r="B270" s="143">
        <v>258</v>
      </c>
      <c r="C270" s="66" t="str">
        <f ca="1">IF(IFERROR(OFFSET(Indicadores!$C$3,MATCH(ReporteIndicadores!$B270&amp;ReporteIndicadores!$C$8,Indicadores!$P$4:$P$47,0),MATCH(ReporteIndicadores!C$12,Indicadores!$C$3:$G$3,0)-1),"")=0,"",IFERROR(OFFSET(Indicadores!$C$3,MATCH(ReporteIndicadores!$B270&amp;ReporteIndicadores!$C$8,Indicadores!$P$4:$P$47,0),MATCH(ReporteIndicadores!C$12,Indicadores!$C$3:$G$3,0)-1),""))</f>
        <v/>
      </c>
      <c r="D270" s="124"/>
      <c r="E270" s="66" t="str">
        <f ca="1">IF(IFERROR(OFFSET(Indicadores!$C$3,MATCH(ReporteIndicadores!$B270&amp;ReporteIndicadores!$C$8,Indicadores!$P$4:$P$47,0),MATCH(ReporteIndicadores!E$12,Indicadores!$C$3:$G$3,0)-1),"")=0,"",IFERROR(OFFSET(Indicadores!$C$3,MATCH(ReporteIndicadores!$B270&amp;ReporteIndicadores!$C$8,Indicadores!$P$4:$P$47,0),MATCH(ReporteIndicadores!E$12,Indicadores!$C$3:$G$3,0)-1),""))</f>
        <v/>
      </c>
      <c r="F270" s="124"/>
      <c r="G270" s="123" t="str">
        <f ca="1">IF(IFERROR(OFFSET(Indicadores!$C$3,MATCH(ReporteIndicadores!$B270&amp;ReporteIndicadores!$C$8,Indicadores!$P$4:$P$47,0),MATCH(ReporteIndicadores!G$12,Indicadores!$C$3:$G$3,0)-1),"")=0,"",IFERROR(OFFSET(Indicadores!$C$3,MATCH(ReporteIndicadores!$B270&amp;ReporteIndicadores!$C$8,Indicadores!$P$4:$P$47,0),MATCH(ReporteIndicadores!G$12,Indicadores!$C$3:$G$3,0)-1),""))</f>
        <v/>
      </c>
      <c r="AI270" s="40">
        <v>258</v>
      </c>
    </row>
    <row r="271" spans="2:35" ht="19">
      <c r="B271" s="143">
        <v>259</v>
      </c>
      <c r="C271" s="66" t="str">
        <f ca="1">IF(IFERROR(OFFSET(Indicadores!$C$3,MATCH(ReporteIndicadores!$B271&amp;ReporteIndicadores!$C$8,Indicadores!$P$4:$P$47,0),MATCH(ReporteIndicadores!C$12,Indicadores!$C$3:$G$3,0)-1),"")=0,"",IFERROR(OFFSET(Indicadores!$C$3,MATCH(ReporteIndicadores!$B271&amp;ReporteIndicadores!$C$8,Indicadores!$P$4:$P$47,0),MATCH(ReporteIndicadores!C$12,Indicadores!$C$3:$G$3,0)-1),""))</f>
        <v/>
      </c>
      <c r="D271" s="124"/>
      <c r="E271" s="66" t="str">
        <f ca="1">IF(IFERROR(OFFSET(Indicadores!$C$3,MATCH(ReporteIndicadores!$B271&amp;ReporteIndicadores!$C$8,Indicadores!$P$4:$P$47,0),MATCH(ReporteIndicadores!E$12,Indicadores!$C$3:$G$3,0)-1),"")=0,"",IFERROR(OFFSET(Indicadores!$C$3,MATCH(ReporteIndicadores!$B271&amp;ReporteIndicadores!$C$8,Indicadores!$P$4:$P$47,0),MATCH(ReporteIndicadores!E$12,Indicadores!$C$3:$G$3,0)-1),""))</f>
        <v/>
      </c>
      <c r="F271" s="124"/>
      <c r="G271" s="123" t="str">
        <f ca="1">IF(IFERROR(OFFSET(Indicadores!$C$3,MATCH(ReporteIndicadores!$B271&amp;ReporteIndicadores!$C$8,Indicadores!$P$4:$P$47,0),MATCH(ReporteIndicadores!G$12,Indicadores!$C$3:$G$3,0)-1),"")=0,"",IFERROR(OFFSET(Indicadores!$C$3,MATCH(ReporteIndicadores!$B271&amp;ReporteIndicadores!$C$8,Indicadores!$P$4:$P$47,0),MATCH(ReporteIndicadores!G$12,Indicadores!$C$3:$G$3,0)-1),""))</f>
        <v/>
      </c>
      <c r="AI271" s="40">
        <v>259</v>
      </c>
    </row>
    <row r="272" spans="2:35" ht="19">
      <c r="B272" s="143">
        <v>260</v>
      </c>
      <c r="C272" s="66" t="str">
        <f ca="1">IF(IFERROR(OFFSET(Indicadores!$C$3,MATCH(ReporteIndicadores!$B272&amp;ReporteIndicadores!$C$8,Indicadores!$P$4:$P$47,0),MATCH(ReporteIndicadores!C$12,Indicadores!$C$3:$G$3,0)-1),"")=0,"",IFERROR(OFFSET(Indicadores!$C$3,MATCH(ReporteIndicadores!$B272&amp;ReporteIndicadores!$C$8,Indicadores!$P$4:$P$47,0),MATCH(ReporteIndicadores!C$12,Indicadores!$C$3:$G$3,0)-1),""))</f>
        <v/>
      </c>
      <c r="D272" s="124"/>
      <c r="E272" s="66" t="str">
        <f ca="1">IF(IFERROR(OFFSET(Indicadores!$C$3,MATCH(ReporteIndicadores!$B272&amp;ReporteIndicadores!$C$8,Indicadores!$P$4:$P$47,0),MATCH(ReporteIndicadores!E$12,Indicadores!$C$3:$G$3,0)-1),"")=0,"",IFERROR(OFFSET(Indicadores!$C$3,MATCH(ReporteIndicadores!$B272&amp;ReporteIndicadores!$C$8,Indicadores!$P$4:$P$47,0),MATCH(ReporteIndicadores!E$12,Indicadores!$C$3:$G$3,0)-1),""))</f>
        <v/>
      </c>
      <c r="F272" s="124"/>
      <c r="G272" s="123" t="str">
        <f ca="1">IF(IFERROR(OFFSET(Indicadores!$C$3,MATCH(ReporteIndicadores!$B272&amp;ReporteIndicadores!$C$8,Indicadores!$P$4:$P$47,0),MATCH(ReporteIndicadores!G$12,Indicadores!$C$3:$G$3,0)-1),"")=0,"",IFERROR(OFFSET(Indicadores!$C$3,MATCH(ReporteIndicadores!$B272&amp;ReporteIndicadores!$C$8,Indicadores!$P$4:$P$47,0),MATCH(ReporteIndicadores!G$12,Indicadores!$C$3:$G$3,0)-1),""))</f>
        <v/>
      </c>
      <c r="AI272" s="40">
        <v>260</v>
      </c>
    </row>
    <row r="273" spans="2:35" ht="19">
      <c r="B273" s="143">
        <v>261</v>
      </c>
      <c r="C273" s="66" t="str">
        <f ca="1">IF(IFERROR(OFFSET(Indicadores!$C$3,MATCH(ReporteIndicadores!$B273&amp;ReporteIndicadores!$C$8,Indicadores!$P$4:$P$47,0),MATCH(ReporteIndicadores!C$12,Indicadores!$C$3:$G$3,0)-1),"")=0,"",IFERROR(OFFSET(Indicadores!$C$3,MATCH(ReporteIndicadores!$B273&amp;ReporteIndicadores!$C$8,Indicadores!$P$4:$P$47,0),MATCH(ReporteIndicadores!C$12,Indicadores!$C$3:$G$3,0)-1),""))</f>
        <v/>
      </c>
      <c r="D273" s="124"/>
      <c r="E273" s="66" t="str">
        <f ca="1">IF(IFERROR(OFFSET(Indicadores!$C$3,MATCH(ReporteIndicadores!$B273&amp;ReporteIndicadores!$C$8,Indicadores!$P$4:$P$47,0),MATCH(ReporteIndicadores!E$12,Indicadores!$C$3:$G$3,0)-1),"")=0,"",IFERROR(OFFSET(Indicadores!$C$3,MATCH(ReporteIndicadores!$B273&amp;ReporteIndicadores!$C$8,Indicadores!$P$4:$P$47,0),MATCH(ReporteIndicadores!E$12,Indicadores!$C$3:$G$3,0)-1),""))</f>
        <v/>
      </c>
      <c r="F273" s="124"/>
      <c r="G273" s="123" t="str">
        <f ca="1">IF(IFERROR(OFFSET(Indicadores!$C$3,MATCH(ReporteIndicadores!$B273&amp;ReporteIndicadores!$C$8,Indicadores!$P$4:$P$47,0),MATCH(ReporteIndicadores!G$12,Indicadores!$C$3:$G$3,0)-1),"")=0,"",IFERROR(OFFSET(Indicadores!$C$3,MATCH(ReporteIndicadores!$B273&amp;ReporteIndicadores!$C$8,Indicadores!$P$4:$P$47,0),MATCH(ReporteIndicadores!G$12,Indicadores!$C$3:$G$3,0)-1),""))</f>
        <v/>
      </c>
      <c r="AI273" s="40">
        <v>261</v>
      </c>
    </row>
    <row r="274" spans="2:35" ht="19">
      <c r="B274" s="143">
        <v>262</v>
      </c>
      <c r="C274" s="66" t="str">
        <f ca="1">IF(IFERROR(OFFSET(Indicadores!$C$3,MATCH(ReporteIndicadores!$B274&amp;ReporteIndicadores!$C$8,Indicadores!$P$4:$P$47,0),MATCH(ReporteIndicadores!C$12,Indicadores!$C$3:$G$3,0)-1),"")=0,"",IFERROR(OFFSET(Indicadores!$C$3,MATCH(ReporteIndicadores!$B274&amp;ReporteIndicadores!$C$8,Indicadores!$P$4:$P$47,0),MATCH(ReporteIndicadores!C$12,Indicadores!$C$3:$G$3,0)-1),""))</f>
        <v/>
      </c>
      <c r="D274" s="124"/>
      <c r="E274" s="66" t="str">
        <f ca="1">IF(IFERROR(OFFSET(Indicadores!$C$3,MATCH(ReporteIndicadores!$B274&amp;ReporteIndicadores!$C$8,Indicadores!$P$4:$P$47,0),MATCH(ReporteIndicadores!E$12,Indicadores!$C$3:$G$3,0)-1),"")=0,"",IFERROR(OFFSET(Indicadores!$C$3,MATCH(ReporteIndicadores!$B274&amp;ReporteIndicadores!$C$8,Indicadores!$P$4:$P$47,0),MATCH(ReporteIndicadores!E$12,Indicadores!$C$3:$G$3,0)-1),""))</f>
        <v/>
      </c>
      <c r="F274" s="124"/>
      <c r="G274" s="123" t="str">
        <f ca="1">IF(IFERROR(OFFSET(Indicadores!$C$3,MATCH(ReporteIndicadores!$B274&amp;ReporteIndicadores!$C$8,Indicadores!$P$4:$P$47,0),MATCH(ReporteIndicadores!G$12,Indicadores!$C$3:$G$3,0)-1),"")=0,"",IFERROR(OFFSET(Indicadores!$C$3,MATCH(ReporteIndicadores!$B274&amp;ReporteIndicadores!$C$8,Indicadores!$P$4:$P$47,0),MATCH(ReporteIndicadores!G$12,Indicadores!$C$3:$G$3,0)-1),""))</f>
        <v/>
      </c>
      <c r="AI274" s="40">
        <v>262</v>
      </c>
    </row>
    <row r="275" spans="2:35" ht="19">
      <c r="B275" s="143">
        <v>263</v>
      </c>
      <c r="C275" s="66" t="str">
        <f ca="1">IF(IFERROR(OFFSET(Indicadores!$C$3,MATCH(ReporteIndicadores!$B275&amp;ReporteIndicadores!$C$8,Indicadores!$P$4:$P$47,0),MATCH(ReporteIndicadores!C$12,Indicadores!$C$3:$G$3,0)-1),"")=0,"",IFERROR(OFFSET(Indicadores!$C$3,MATCH(ReporteIndicadores!$B275&amp;ReporteIndicadores!$C$8,Indicadores!$P$4:$P$47,0),MATCH(ReporteIndicadores!C$12,Indicadores!$C$3:$G$3,0)-1),""))</f>
        <v/>
      </c>
      <c r="D275" s="124"/>
      <c r="E275" s="66" t="str">
        <f ca="1">IF(IFERROR(OFFSET(Indicadores!$C$3,MATCH(ReporteIndicadores!$B275&amp;ReporteIndicadores!$C$8,Indicadores!$P$4:$P$47,0),MATCH(ReporteIndicadores!E$12,Indicadores!$C$3:$G$3,0)-1),"")=0,"",IFERROR(OFFSET(Indicadores!$C$3,MATCH(ReporteIndicadores!$B275&amp;ReporteIndicadores!$C$8,Indicadores!$P$4:$P$47,0),MATCH(ReporteIndicadores!E$12,Indicadores!$C$3:$G$3,0)-1),""))</f>
        <v/>
      </c>
      <c r="F275" s="124"/>
      <c r="G275" s="123" t="str">
        <f ca="1">IF(IFERROR(OFFSET(Indicadores!$C$3,MATCH(ReporteIndicadores!$B275&amp;ReporteIndicadores!$C$8,Indicadores!$P$4:$P$47,0),MATCH(ReporteIndicadores!G$12,Indicadores!$C$3:$G$3,0)-1),"")=0,"",IFERROR(OFFSET(Indicadores!$C$3,MATCH(ReporteIndicadores!$B275&amp;ReporteIndicadores!$C$8,Indicadores!$P$4:$P$47,0),MATCH(ReporteIndicadores!G$12,Indicadores!$C$3:$G$3,0)-1),""))</f>
        <v/>
      </c>
      <c r="AI275" s="40">
        <v>263</v>
      </c>
    </row>
    <row r="276" spans="2:35" ht="19">
      <c r="B276" s="143">
        <v>264</v>
      </c>
      <c r="C276" s="66" t="str">
        <f ca="1">IF(IFERROR(OFFSET(Indicadores!$C$3,MATCH(ReporteIndicadores!$B276&amp;ReporteIndicadores!$C$8,Indicadores!$P$4:$P$47,0),MATCH(ReporteIndicadores!C$12,Indicadores!$C$3:$G$3,0)-1),"")=0,"",IFERROR(OFFSET(Indicadores!$C$3,MATCH(ReporteIndicadores!$B276&amp;ReporteIndicadores!$C$8,Indicadores!$P$4:$P$47,0),MATCH(ReporteIndicadores!C$12,Indicadores!$C$3:$G$3,0)-1),""))</f>
        <v/>
      </c>
      <c r="D276" s="124"/>
      <c r="E276" s="66" t="str">
        <f ca="1">IF(IFERROR(OFFSET(Indicadores!$C$3,MATCH(ReporteIndicadores!$B276&amp;ReporteIndicadores!$C$8,Indicadores!$P$4:$P$47,0),MATCH(ReporteIndicadores!E$12,Indicadores!$C$3:$G$3,0)-1),"")=0,"",IFERROR(OFFSET(Indicadores!$C$3,MATCH(ReporteIndicadores!$B276&amp;ReporteIndicadores!$C$8,Indicadores!$P$4:$P$47,0),MATCH(ReporteIndicadores!E$12,Indicadores!$C$3:$G$3,0)-1),""))</f>
        <v/>
      </c>
      <c r="F276" s="124"/>
      <c r="G276" s="123" t="str">
        <f ca="1">IF(IFERROR(OFFSET(Indicadores!$C$3,MATCH(ReporteIndicadores!$B276&amp;ReporteIndicadores!$C$8,Indicadores!$P$4:$P$47,0),MATCH(ReporteIndicadores!G$12,Indicadores!$C$3:$G$3,0)-1),"")=0,"",IFERROR(OFFSET(Indicadores!$C$3,MATCH(ReporteIndicadores!$B276&amp;ReporteIndicadores!$C$8,Indicadores!$P$4:$P$47,0),MATCH(ReporteIndicadores!G$12,Indicadores!$C$3:$G$3,0)-1),""))</f>
        <v/>
      </c>
      <c r="AI276" s="40">
        <v>264</v>
      </c>
    </row>
    <row r="277" spans="2:35" ht="19">
      <c r="B277" s="143">
        <v>265</v>
      </c>
      <c r="C277" s="66" t="str">
        <f ca="1">IF(IFERROR(OFFSET(Indicadores!$C$3,MATCH(ReporteIndicadores!$B277&amp;ReporteIndicadores!$C$8,Indicadores!$P$4:$P$47,0),MATCH(ReporteIndicadores!C$12,Indicadores!$C$3:$G$3,0)-1),"")=0,"",IFERROR(OFFSET(Indicadores!$C$3,MATCH(ReporteIndicadores!$B277&amp;ReporteIndicadores!$C$8,Indicadores!$P$4:$P$47,0),MATCH(ReporteIndicadores!C$12,Indicadores!$C$3:$G$3,0)-1),""))</f>
        <v/>
      </c>
      <c r="D277" s="124"/>
      <c r="E277" s="66" t="str">
        <f ca="1">IF(IFERROR(OFFSET(Indicadores!$C$3,MATCH(ReporteIndicadores!$B277&amp;ReporteIndicadores!$C$8,Indicadores!$P$4:$P$47,0),MATCH(ReporteIndicadores!E$12,Indicadores!$C$3:$G$3,0)-1),"")=0,"",IFERROR(OFFSET(Indicadores!$C$3,MATCH(ReporteIndicadores!$B277&amp;ReporteIndicadores!$C$8,Indicadores!$P$4:$P$47,0),MATCH(ReporteIndicadores!E$12,Indicadores!$C$3:$G$3,0)-1),""))</f>
        <v/>
      </c>
      <c r="F277" s="124"/>
      <c r="G277" s="123" t="str">
        <f ca="1">IF(IFERROR(OFFSET(Indicadores!$C$3,MATCH(ReporteIndicadores!$B277&amp;ReporteIndicadores!$C$8,Indicadores!$P$4:$P$47,0),MATCH(ReporteIndicadores!G$12,Indicadores!$C$3:$G$3,0)-1),"")=0,"",IFERROR(OFFSET(Indicadores!$C$3,MATCH(ReporteIndicadores!$B277&amp;ReporteIndicadores!$C$8,Indicadores!$P$4:$P$47,0),MATCH(ReporteIndicadores!G$12,Indicadores!$C$3:$G$3,0)-1),""))</f>
        <v/>
      </c>
      <c r="AI277" s="40">
        <v>265</v>
      </c>
    </row>
    <row r="278" spans="2:35" ht="19">
      <c r="B278" s="143">
        <v>266</v>
      </c>
      <c r="C278" s="66" t="str">
        <f ca="1">IF(IFERROR(OFFSET(Indicadores!$C$3,MATCH(ReporteIndicadores!$B278&amp;ReporteIndicadores!$C$8,Indicadores!$P$4:$P$47,0),MATCH(ReporteIndicadores!C$12,Indicadores!$C$3:$G$3,0)-1),"")=0,"",IFERROR(OFFSET(Indicadores!$C$3,MATCH(ReporteIndicadores!$B278&amp;ReporteIndicadores!$C$8,Indicadores!$P$4:$P$47,0),MATCH(ReporteIndicadores!C$12,Indicadores!$C$3:$G$3,0)-1),""))</f>
        <v/>
      </c>
      <c r="D278" s="124"/>
      <c r="E278" s="66" t="str">
        <f ca="1">IF(IFERROR(OFFSET(Indicadores!$C$3,MATCH(ReporteIndicadores!$B278&amp;ReporteIndicadores!$C$8,Indicadores!$P$4:$P$47,0),MATCH(ReporteIndicadores!E$12,Indicadores!$C$3:$G$3,0)-1),"")=0,"",IFERROR(OFFSET(Indicadores!$C$3,MATCH(ReporteIndicadores!$B278&amp;ReporteIndicadores!$C$8,Indicadores!$P$4:$P$47,0),MATCH(ReporteIndicadores!E$12,Indicadores!$C$3:$G$3,0)-1),""))</f>
        <v/>
      </c>
      <c r="F278" s="124"/>
      <c r="G278" s="123" t="str">
        <f ca="1">IF(IFERROR(OFFSET(Indicadores!$C$3,MATCH(ReporteIndicadores!$B278&amp;ReporteIndicadores!$C$8,Indicadores!$P$4:$P$47,0),MATCH(ReporteIndicadores!G$12,Indicadores!$C$3:$G$3,0)-1),"")=0,"",IFERROR(OFFSET(Indicadores!$C$3,MATCH(ReporteIndicadores!$B278&amp;ReporteIndicadores!$C$8,Indicadores!$P$4:$P$47,0),MATCH(ReporteIndicadores!G$12,Indicadores!$C$3:$G$3,0)-1),""))</f>
        <v/>
      </c>
      <c r="AI278" s="40">
        <v>266</v>
      </c>
    </row>
    <row r="279" spans="2:35" ht="19">
      <c r="B279" s="143">
        <v>267</v>
      </c>
      <c r="C279" s="66" t="str">
        <f ca="1">IF(IFERROR(OFFSET(Indicadores!$C$3,MATCH(ReporteIndicadores!$B279&amp;ReporteIndicadores!$C$8,Indicadores!$P$4:$P$47,0),MATCH(ReporteIndicadores!C$12,Indicadores!$C$3:$G$3,0)-1),"")=0,"",IFERROR(OFFSET(Indicadores!$C$3,MATCH(ReporteIndicadores!$B279&amp;ReporteIndicadores!$C$8,Indicadores!$P$4:$P$47,0),MATCH(ReporteIndicadores!C$12,Indicadores!$C$3:$G$3,0)-1),""))</f>
        <v/>
      </c>
      <c r="D279" s="124"/>
      <c r="E279" s="66" t="str">
        <f ca="1">IF(IFERROR(OFFSET(Indicadores!$C$3,MATCH(ReporteIndicadores!$B279&amp;ReporteIndicadores!$C$8,Indicadores!$P$4:$P$47,0),MATCH(ReporteIndicadores!E$12,Indicadores!$C$3:$G$3,0)-1),"")=0,"",IFERROR(OFFSET(Indicadores!$C$3,MATCH(ReporteIndicadores!$B279&amp;ReporteIndicadores!$C$8,Indicadores!$P$4:$P$47,0),MATCH(ReporteIndicadores!E$12,Indicadores!$C$3:$G$3,0)-1),""))</f>
        <v/>
      </c>
      <c r="F279" s="124"/>
      <c r="G279" s="123" t="str">
        <f ca="1">IF(IFERROR(OFFSET(Indicadores!$C$3,MATCH(ReporteIndicadores!$B279&amp;ReporteIndicadores!$C$8,Indicadores!$P$4:$P$47,0),MATCH(ReporteIndicadores!G$12,Indicadores!$C$3:$G$3,0)-1),"")=0,"",IFERROR(OFFSET(Indicadores!$C$3,MATCH(ReporteIndicadores!$B279&amp;ReporteIndicadores!$C$8,Indicadores!$P$4:$P$47,0),MATCH(ReporteIndicadores!G$12,Indicadores!$C$3:$G$3,0)-1),""))</f>
        <v/>
      </c>
      <c r="AI279" s="40">
        <v>267</v>
      </c>
    </row>
    <row r="280" spans="2:35" ht="19">
      <c r="B280" s="143">
        <v>268</v>
      </c>
      <c r="C280" s="66" t="str">
        <f ca="1">IF(IFERROR(OFFSET(Indicadores!$C$3,MATCH(ReporteIndicadores!$B280&amp;ReporteIndicadores!$C$8,Indicadores!$P$4:$P$47,0),MATCH(ReporteIndicadores!C$12,Indicadores!$C$3:$G$3,0)-1),"")=0,"",IFERROR(OFFSET(Indicadores!$C$3,MATCH(ReporteIndicadores!$B280&amp;ReporteIndicadores!$C$8,Indicadores!$P$4:$P$47,0),MATCH(ReporteIndicadores!C$12,Indicadores!$C$3:$G$3,0)-1),""))</f>
        <v/>
      </c>
      <c r="D280" s="124"/>
      <c r="E280" s="66" t="str">
        <f ca="1">IF(IFERROR(OFFSET(Indicadores!$C$3,MATCH(ReporteIndicadores!$B280&amp;ReporteIndicadores!$C$8,Indicadores!$P$4:$P$47,0),MATCH(ReporteIndicadores!E$12,Indicadores!$C$3:$G$3,0)-1),"")=0,"",IFERROR(OFFSET(Indicadores!$C$3,MATCH(ReporteIndicadores!$B280&amp;ReporteIndicadores!$C$8,Indicadores!$P$4:$P$47,0),MATCH(ReporteIndicadores!E$12,Indicadores!$C$3:$G$3,0)-1),""))</f>
        <v/>
      </c>
      <c r="F280" s="124"/>
      <c r="G280" s="123" t="str">
        <f ca="1">IF(IFERROR(OFFSET(Indicadores!$C$3,MATCH(ReporteIndicadores!$B280&amp;ReporteIndicadores!$C$8,Indicadores!$P$4:$P$47,0),MATCH(ReporteIndicadores!G$12,Indicadores!$C$3:$G$3,0)-1),"")=0,"",IFERROR(OFFSET(Indicadores!$C$3,MATCH(ReporteIndicadores!$B280&amp;ReporteIndicadores!$C$8,Indicadores!$P$4:$P$47,0),MATCH(ReporteIndicadores!G$12,Indicadores!$C$3:$G$3,0)-1),""))</f>
        <v/>
      </c>
      <c r="AI280" s="40">
        <v>268</v>
      </c>
    </row>
    <row r="281" spans="2:35" ht="19">
      <c r="B281" s="143">
        <v>269</v>
      </c>
      <c r="C281" s="66" t="str">
        <f ca="1">IF(IFERROR(OFFSET(Indicadores!$C$3,MATCH(ReporteIndicadores!$B281&amp;ReporteIndicadores!$C$8,Indicadores!$P$4:$P$47,0),MATCH(ReporteIndicadores!C$12,Indicadores!$C$3:$G$3,0)-1),"")=0,"",IFERROR(OFFSET(Indicadores!$C$3,MATCH(ReporteIndicadores!$B281&amp;ReporteIndicadores!$C$8,Indicadores!$P$4:$P$47,0),MATCH(ReporteIndicadores!C$12,Indicadores!$C$3:$G$3,0)-1),""))</f>
        <v/>
      </c>
      <c r="D281" s="124"/>
      <c r="E281" s="66" t="str">
        <f ca="1">IF(IFERROR(OFFSET(Indicadores!$C$3,MATCH(ReporteIndicadores!$B281&amp;ReporteIndicadores!$C$8,Indicadores!$P$4:$P$47,0),MATCH(ReporteIndicadores!E$12,Indicadores!$C$3:$G$3,0)-1),"")=0,"",IFERROR(OFFSET(Indicadores!$C$3,MATCH(ReporteIndicadores!$B281&amp;ReporteIndicadores!$C$8,Indicadores!$P$4:$P$47,0),MATCH(ReporteIndicadores!E$12,Indicadores!$C$3:$G$3,0)-1),""))</f>
        <v/>
      </c>
      <c r="F281" s="124"/>
      <c r="G281" s="123" t="str">
        <f ca="1">IF(IFERROR(OFFSET(Indicadores!$C$3,MATCH(ReporteIndicadores!$B281&amp;ReporteIndicadores!$C$8,Indicadores!$P$4:$P$47,0),MATCH(ReporteIndicadores!G$12,Indicadores!$C$3:$G$3,0)-1),"")=0,"",IFERROR(OFFSET(Indicadores!$C$3,MATCH(ReporteIndicadores!$B281&amp;ReporteIndicadores!$C$8,Indicadores!$P$4:$P$47,0),MATCH(ReporteIndicadores!G$12,Indicadores!$C$3:$G$3,0)-1),""))</f>
        <v/>
      </c>
      <c r="AI281" s="40">
        <v>269</v>
      </c>
    </row>
    <row r="282" spans="2:35" ht="19">
      <c r="B282" s="143">
        <v>270</v>
      </c>
      <c r="C282" s="66" t="str">
        <f ca="1">IF(IFERROR(OFFSET(Indicadores!$C$3,MATCH(ReporteIndicadores!$B282&amp;ReporteIndicadores!$C$8,Indicadores!$P$4:$P$47,0),MATCH(ReporteIndicadores!C$12,Indicadores!$C$3:$G$3,0)-1),"")=0,"",IFERROR(OFFSET(Indicadores!$C$3,MATCH(ReporteIndicadores!$B282&amp;ReporteIndicadores!$C$8,Indicadores!$P$4:$P$47,0),MATCH(ReporteIndicadores!C$12,Indicadores!$C$3:$G$3,0)-1),""))</f>
        <v/>
      </c>
      <c r="D282" s="124"/>
      <c r="E282" s="66" t="str">
        <f ca="1">IF(IFERROR(OFFSET(Indicadores!$C$3,MATCH(ReporteIndicadores!$B282&amp;ReporteIndicadores!$C$8,Indicadores!$P$4:$P$47,0),MATCH(ReporteIndicadores!E$12,Indicadores!$C$3:$G$3,0)-1),"")=0,"",IFERROR(OFFSET(Indicadores!$C$3,MATCH(ReporteIndicadores!$B282&amp;ReporteIndicadores!$C$8,Indicadores!$P$4:$P$47,0),MATCH(ReporteIndicadores!E$12,Indicadores!$C$3:$G$3,0)-1),""))</f>
        <v/>
      </c>
      <c r="F282" s="124"/>
      <c r="G282" s="123" t="str">
        <f ca="1">IF(IFERROR(OFFSET(Indicadores!$C$3,MATCH(ReporteIndicadores!$B282&amp;ReporteIndicadores!$C$8,Indicadores!$P$4:$P$47,0),MATCH(ReporteIndicadores!G$12,Indicadores!$C$3:$G$3,0)-1),"")=0,"",IFERROR(OFFSET(Indicadores!$C$3,MATCH(ReporteIndicadores!$B282&amp;ReporteIndicadores!$C$8,Indicadores!$P$4:$P$47,0),MATCH(ReporteIndicadores!G$12,Indicadores!$C$3:$G$3,0)-1),""))</f>
        <v/>
      </c>
      <c r="AI282" s="40">
        <v>270</v>
      </c>
    </row>
    <row r="283" spans="2:35" ht="19">
      <c r="B283" s="143">
        <v>271</v>
      </c>
      <c r="C283" s="66" t="str">
        <f ca="1">IF(IFERROR(OFFSET(Indicadores!$C$3,MATCH(ReporteIndicadores!$B283&amp;ReporteIndicadores!$C$8,Indicadores!$P$4:$P$47,0),MATCH(ReporteIndicadores!C$12,Indicadores!$C$3:$G$3,0)-1),"")=0,"",IFERROR(OFFSET(Indicadores!$C$3,MATCH(ReporteIndicadores!$B283&amp;ReporteIndicadores!$C$8,Indicadores!$P$4:$P$47,0),MATCH(ReporteIndicadores!C$12,Indicadores!$C$3:$G$3,0)-1),""))</f>
        <v/>
      </c>
      <c r="D283" s="124"/>
      <c r="E283" s="66" t="str">
        <f ca="1">IF(IFERROR(OFFSET(Indicadores!$C$3,MATCH(ReporteIndicadores!$B283&amp;ReporteIndicadores!$C$8,Indicadores!$P$4:$P$47,0),MATCH(ReporteIndicadores!E$12,Indicadores!$C$3:$G$3,0)-1),"")=0,"",IFERROR(OFFSET(Indicadores!$C$3,MATCH(ReporteIndicadores!$B283&amp;ReporteIndicadores!$C$8,Indicadores!$P$4:$P$47,0),MATCH(ReporteIndicadores!E$12,Indicadores!$C$3:$G$3,0)-1),""))</f>
        <v/>
      </c>
      <c r="F283" s="124"/>
      <c r="G283" s="123" t="str">
        <f ca="1">IF(IFERROR(OFFSET(Indicadores!$C$3,MATCH(ReporteIndicadores!$B283&amp;ReporteIndicadores!$C$8,Indicadores!$P$4:$P$47,0),MATCH(ReporteIndicadores!G$12,Indicadores!$C$3:$G$3,0)-1),"")=0,"",IFERROR(OFFSET(Indicadores!$C$3,MATCH(ReporteIndicadores!$B283&amp;ReporteIndicadores!$C$8,Indicadores!$P$4:$P$47,0),MATCH(ReporteIndicadores!G$12,Indicadores!$C$3:$G$3,0)-1),""))</f>
        <v/>
      </c>
      <c r="AI283" s="40">
        <v>271</v>
      </c>
    </row>
    <row r="284" spans="2:35" ht="19">
      <c r="B284" s="143">
        <v>272</v>
      </c>
      <c r="C284" s="66" t="str">
        <f ca="1">IF(IFERROR(OFFSET(Indicadores!$C$3,MATCH(ReporteIndicadores!$B284&amp;ReporteIndicadores!$C$8,Indicadores!$P$4:$P$47,0),MATCH(ReporteIndicadores!C$12,Indicadores!$C$3:$G$3,0)-1),"")=0,"",IFERROR(OFFSET(Indicadores!$C$3,MATCH(ReporteIndicadores!$B284&amp;ReporteIndicadores!$C$8,Indicadores!$P$4:$P$47,0),MATCH(ReporteIndicadores!C$12,Indicadores!$C$3:$G$3,0)-1),""))</f>
        <v/>
      </c>
      <c r="D284" s="124"/>
      <c r="E284" s="66" t="str">
        <f ca="1">IF(IFERROR(OFFSET(Indicadores!$C$3,MATCH(ReporteIndicadores!$B284&amp;ReporteIndicadores!$C$8,Indicadores!$P$4:$P$47,0),MATCH(ReporteIndicadores!E$12,Indicadores!$C$3:$G$3,0)-1),"")=0,"",IFERROR(OFFSET(Indicadores!$C$3,MATCH(ReporteIndicadores!$B284&amp;ReporteIndicadores!$C$8,Indicadores!$P$4:$P$47,0),MATCH(ReporteIndicadores!E$12,Indicadores!$C$3:$G$3,0)-1),""))</f>
        <v/>
      </c>
      <c r="F284" s="124"/>
      <c r="G284" s="123" t="str">
        <f ca="1">IF(IFERROR(OFFSET(Indicadores!$C$3,MATCH(ReporteIndicadores!$B284&amp;ReporteIndicadores!$C$8,Indicadores!$P$4:$P$47,0),MATCH(ReporteIndicadores!G$12,Indicadores!$C$3:$G$3,0)-1),"")=0,"",IFERROR(OFFSET(Indicadores!$C$3,MATCH(ReporteIndicadores!$B284&amp;ReporteIndicadores!$C$8,Indicadores!$P$4:$P$47,0),MATCH(ReporteIndicadores!G$12,Indicadores!$C$3:$G$3,0)-1),""))</f>
        <v/>
      </c>
      <c r="AI284" s="40">
        <v>272</v>
      </c>
    </row>
    <row r="285" spans="2:35" ht="19">
      <c r="B285" s="143">
        <v>273</v>
      </c>
      <c r="C285" s="66" t="str">
        <f ca="1">IF(IFERROR(OFFSET(Indicadores!$C$3,MATCH(ReporteIndicadores!$B285&amp;ReporteIndicadores!$C$8,Indicadores!$P$4:$P$47,0),MATCH(ReporteIndicadores!C$12,Indicadores!$C$3:$G$3,0)-1),"")=0,"",IFERROR(OFFSET(Indicadores!$C$3,MATCH(ReporteIndicadores!$B285&amp;ReporteIndicadores!$C$8,Indicadores!$P$4:$P$47,0),MATCH(ReporteIndicadores!C$12,Indicadores!$C$3:$G$3,0)-1),""))</f>
        <v/>
      </c>
      <c r="D285" s="124"/>
      <c r="E285" s="66" t="str">
        <f ca="1">IF(IFERROR(OFFSET(Indicadores!$C$3,MATCH(ReporteIndicadores!$B285&amp;ReporteIndicadores!$C$8,Indicadores!$P$4:$P$47,0),MATCH(ReporteIndicadores!E$12,Indicadores!$C$3:$G$3,0)-1),"")=0,"",IFERROR(OFFSET(Indicadores!$C$3,MATCH(ReporteIndicadores!$B285&amp;ReporteIndicadores!$C$8,Indicadores!$P$4:$P$47,0),MATCH(ReporteIndicadores!E$12,Indicadores!$C$3:$G$3,0)-1),""))</f>
        <v/>
      </c>
      <c r="F285" s="124"/>
      <c r="G285" s="123" t="str">
        <f ca="1">IF(IFERROR(OFFSET(Indicadores!$C$3,MATCH(ReporteIndicadores!$B285&amp;ReporteIndicadores!$C$8,Indicadores!$P$4:$P$47,0),MATCH(ReporteIndicadores!G$12,Indicadores!$C$3:$G$3,0)-1),"")=0,"",IFERROR(OFFSET(Indicadores!$C$3,MATCH(ReporteIndicadores!$B285&amp;ReporteIndicadores!$C$8,Indicadores!$P$4:$P$47,0),MATCH(ReporteIndicadores!G$12,Indicadores!$C$3:$G$3,0)-1),""))</f>
        <v/>
      </c>
      <c r="AI285" s="40">
        <v>273</v>
      </c>
    </row>
    <row r="286" spans="2:35" ht="19">
      <c r="B286" s="143">
        <v>274</v>
      </c>
      <c r="C286" s="66" t="str">
        <f ca="1">IF(IFERROR(OFFSET(Indicadores!$C$3,MATCH(ReporteIndicadores!$B286&amp;ReporteIndicadores!$C$8,Indicadores!$P$4:$P$47,0),MATCH(ReporteIndicadores!C$12,Indicadores!$C$3:$G$3,0)-1),"")=0,"",IFERROR(OFFSET(Indicadores!$C$3,MATCH(ReporteIndicadores!$B286&amp;ReporteIndicadores!$C$8,Indicadores!$P$4:$P$47,0),MATCH(ReporteIndicadores!C$12,Indicadores!$C$3:$G$3,0)-1),""))</f>
        <v/>
      </c>
      <c r="D286" s="124"/>
      <c r="E286" s="66" t="str">
        <f ca="1">IF(IFERROR(OFFSET(Indicadores!$C$3,MATCH(ReporteIndicadores!$B286&amp;ReporteIndicadores!$C$8,Indicadores!$P$4:$P$47,0),MATCH(ReporteIndicadores!E$12,Indicadores!$C$3:$G$3,0)-1),"")=0,"",IFERROR(OFFSET(Indicadores!$C$3,MATCH(ReporteIndicadores!$B286&amp;ReporteIndicadores!$C$8,Indicadores!$P$4:$P$47,0),MATCH(ReporteIndicadores!E$12,Indicadores!$C$3:$G$3,0)-1),""))</f>
        <v/>
      </c>
      <c r="F286" s="124"/>
      <c r="G286" s="123" t="str">
        <f ca="1">IF(IFERROR(OFFSET(Indicadores!$C$3,MATCH(ReporteIndicadores!$B286&amp;ReporteIndicadores!$C$8,Indicadores!$P$4:$P$47,0),MATCH(ReporteIndicadores!G$12,Indicadores!$C$3:$G$3,0)-1),"")=0,"",IFERROR(OFFSET(Indicadores!$C$3,MATCH(ReporteIndicadores!$B286&amp;ReporteIndicadores!$C$8,Indicadores!$P$4:$P$47,0),MATCH(ReporteIndicadores!G$12,Indicadores!$C$3:$G$3,0)-1),""))</f>
        <v/>
      </c>
      <c r="AI286" s="40">
        <v>274</v>
      </c>
    </row>
    <row r="287" spans="2:35" ht="19">
      <c r="B287" s="143">
        <v>275</v>
      </c>
      <c r="C287" s="66" t="str">
        <f ca="1">IF(IFERROR(OFFSET(Indicadores!$C$3,MATCH(ReporteIndicadores!$B287&amp;ReporteIndicadores!$C$8,Indicadores!$P$4:$P$47,0),MATCH(ReporteIndicadores!C$12,Indicadores!$C$3:$G$3,0)-1),"")=0,"",IFERROR(OFFSET(Indicadores!$C$3,MATCH(ReporteIndicadores!$B287&amp;ReporteIndicadores!$C$8,Indicadores!$P$4:$P$47,0),MATCH(ReporteIndicadores!C$12,Indicadores!$C$3:$G$3,0)-1),""))</f>
        <v/>
      </c>
      <c r="D287" s="124"/>
      <c r="E287" s="66" t="str">
        <f ca="1">IF(IFERROR(OFFSET(Indicadores!$C$3,MATCH(ReporteIndicadores!$B287&amp;ReporteIndicadores!$C$8,Indicadores!$P$4:$P$47,0),MATCH(ReporteIndicadores!E$12,Indicadores!$C$3:$G$3,0)-1),"")=0,"",IFERROR(OFFSET(Indicadores!$C$3,MATCH(ReporteIndicadores!$B287&amp;ReporteIndicadores!$C$8,Indicadores!$P$4:$P$47,0),MATCH(ReporteIndicadores!E$12,Indicadores!$C$3:$G$3,0)-1),""))</f>
        <v/>
      </c>
      <c r="F287" s="124"/>
      <c r="G287" s="123" t="str">
        <f ca="1">IF(IFERROR(OFFSET(Indicadores!$C$3,MATCH(ReporteIndicadores!$B287&amp;ReporteIndicadores!$C$8,Indicadores!$P$4:$P$47,0),MATCH(ReporteIndicadores!G$12,Indicadores!$C$3:$G$3,0)-1),"")=0,"",IFERROR(OFFSET(Indicadores!$C$3,MATCH(ReporteIndicadores!$B287&amp;ReporteIndicadores!$C$8,Indicadores!$P$4:$P$47,0),MATCH(ReporteIndicadores!G$12,Indicadores!$C$3:$G$3,0)-1),""))</f>
        <v/>
      </c>
      <c r="AI287" s="40">
        <v>275</v>
      </c>
    </row>
    <row r="288" spans="2:35" ht="19">
      <c r="B288" s="143">
        <v>276</v>
      </c>
      <c r="C288" s="66" t="str">
        <f ca="1">IF(IFERROR(OFFSET(Indicadores!$C$3,MATCH(ReporteIndicadores!$B288&amp;ReporteIndicadores!$C$8,Indicadores!$P$4:$P$47,0),MATCH(ReporteIndicadores!C$12,Indicadores!$C$3:$G$3,0)-1),"")=0,"",IFERROR(OFFSET(Indicadores!$C$3,MATCH(ReporteIndicadores!$B288&amp;ReporteIndicadores!$C$8,Indicadores!$P$4:$P$47,0),MATCH(ReporteIndicadores!C$12,Indicadores!$C$3:$G$3,0)-1),""))</f>
        <v/>
      </c>
      <c r="D288" s="124"/>
      <c r="E288" s="66" t="str">
        <f ca="1">IF(IFERROR(OFFSET(Indicadores!$C$3,MATCH(ReporteIndicadores!$B288&amp;ReporteIndicadores!$C$8,Indicadores!$P$4:$P$47,0),MATCH(ReporteIndicadores!E$12,Indicadores!$C$3:$G$3,0)-1),"")=0,"",IFERROR(OFFSET(Indicadores!$C$3,MATCH(ReporteIndicadores!$B288&amp;ReporteIndicadores!$C$8,Indicadores!$P$4:$P$47,0),MATCH(ReporteIndicadores!E$12,Indicadores!$C$3:$G$3,0)-1),""))</f>
        <v/>
      </c>
      <c r="F288" s="124"/>
      <c r="G288" s="123" t="str">
        <f ca="1">IF(IFERROR(OFFSET(Indicadores!$C$3,MATCH(ReporteIndicadores!$B288&amp;ReporteIndicadores!$C$8,Indicadores!$P$4:$P$47,0),MATCH(ReporteIndicadores!G$12,Indicadores!$C$3:$G$3,0)-1),"")=0,"",IFERROR(OFFSET(Indicadores!$C$3,MATCH(ReporteIndicadores!$B288&amp;ReporteIndicadores!$C$8,Indicadores!$P$4:$P$47,0),MATCH(ReporteIndicadores!G$12,Indicadores!$C$3:$G$3,0)-1),""))</f>
        <v/>
      </c>
      <c r="AI288" s="40">
        <v>276</v>
      </c>
    </row>
    <row r="289" spans="2:35" ht="19">
      <c r="B289" s="143">
        <v>277</v>
      </c>
      <c r="C289" s="66" t="str">
        <f ca="1">IF(IFERROR(OFFSET(Indicadores!$C$3,MATCH(ReporteIndicadores!$B289&amp;ReporteIndicadores!$C$8,Indicadores!$P$4:$P$47,0),MATCH(ReporteIndicadores!C$12,Indicadores!$C$3:$G$3,0)-1),"")=0,"",IFERROR(OFFSET(Indicadores!$C$3,MATCH(ReporteIndicadores!$B289&amp;ReporteIndicadores!$C$8,Indicadores!$P$4:$P$47,0),MATCH(ReporteIndicadores!C$12,Indicadores!$C$3:$G$3,0)-1),""))</f>
        <v/>
      </c>
      <c r="D289" s="124"/>
      <c r="E289" s="66" t="str">
        <f ca="1">IF(IFERROR(OFFSET(Indicadores!$C$3,MATCH(ReporteIndicadores!$B289&amp;ReporteIndicadores!$C$8,Indicadores!$P$4:$P$47,0),MATCH(ReporteIndicadores!E$12,Indicadores!$C$3:$G$3,0)-1),"")=0,"",IFERROR(OFFSET(Indicadores!$C$3,MATCH(ReporteIndicadores!$B289&amp;ReporteIndicadores!$C$8,Indicadores!$P$4:$P$47,0),MATCH(ReporteIndicadores!E$12,Indicadores!$C$3:$G$3,0)-1),""))</f>
        <v/>
      </c>
      <c r="F289" s="124"/>
      <c r="G289" s="123" t="str">
        <f ca="1">IF(IFERROR(OFFSET(Indicadores!$C$3,MATCH(ReporteIndicadores!$B289&amp;ReporteIndicadores!$C$8,Indicadores!$P$4:$P$47,0),MATCH(ReporteIndicadores!G$12,Indicadores!$C$3:$G$3,0)-1),"")=0,"",IFERROR(OFFSET(Indicadores!$C$3,MATCH(ReporteIndicadores!$B289&amp;ReporteIndicadores!$C$8,Indicadores!$P$4:$P$47,0),MATCH(ReporteIndicadores!G$12,Indicadores!$C$3:$G$3,0)-1),""))</f>
        <v/>
      </c>
      <c r="AI289" s="40">
        <v>277</v>
      </c>
    </row>
    <row r="290" spans="2:35" ht="19">
      <c r="B290" s="143">
        <v>278</v>
      </c>
      <c r="C290" s="66" t="str">
        <f ca="1">IF(IFERROR(OFFSET(Indicadores!$C$3,MATCH(ReporteIndicadores!$B290&amp;ReporteIndicadores!$C$8,Indicadores!$P$4:$P$47,0),MATCH(ReporteIndicadores!C$12,Indicadores!$C$3:$G$3,0)-1),"")=0,"",IFERROR(OFFSET(Indicadores!$C$3,MATCH(ReporteIndicadores!$B290&amp;ReporteIndicadores!$C$8,Indicadores!$P$4:$P$47,0),MATCH(ReporteIndicadores!C$12,Indicadores!$C$3:$G$3,0)-1),""))</f>
        <v/>
      </c>
      <c r="D290" s="124"/>
      <c r="E290" s="66" t="str">
        <f ca="1">IF(IFERROR(OFFSET(Indicadores!$C$3,MATCH(ReporteIndicadores!$B290&amp;ReporteIndicadores!$C$8,Indicadores!$P$4:$P$47,0),MATCH(ReporteIndicadores!E$12,Indicadores!$C$3:$G$3,0)-1),"")=0,"",IFERROR(OFFSET(Indicadores!$C$3,MATCH(ReporteIndicadores!$B290&amp;ReporteIndicadores!$C$8,Indicadores!$P$4:$P$47,0),MATCH(ReporteIndicadores!E$12,Indicadores!$C$3:$G$3,0)-1),""))</f>
        <v/>
      </c>
      <c r="F290" s="124"/>
      <c r="G290" s="123" t="str">
        <f ca="1">IF(IFERROR(OFFSET(Indicadores!$C$3,MATCH(ReporteIndicadores!$B290&amp;ReporteIndicadores!$C$8,Indicadores!$P$4:$P$47,0),MATCH(ReporteIndicadores!G$12,Indicadores!$C$3:$G$3,0)-1),"")=0,"",IFERROR(OFFSET(Indicadores!$C$3,MATCH(ReporteIndicadores!$B290&amp;ReporteIndicadores!$C$8,Indicadores!$P$4:$P$47,0),MATCH(ReporteIndicadores!G$12,Indicadores!$C$3:$G$3,0)-1),""))</f>
        <v/>
      </c>
      <c r="AI290" s="40">
        <v>278</v>
      </c>
    </row>
    <row r="291" spans="2:35" ht="19">
      <c r="B291" s="143">
        <v>279</v>
      </c>
      <c r="C291" s="66" t="str">
        <f ca="1">IF(IFERROR(OFFSET(Indicadores!$C$3,MATCH(ReporteIndicadores!$B291&amp;ReporteIndicadores!$C$8,Indicadores!$P$4:$P$47,0),MATCH(ReporteIndicadores!C$12,Indicadores!$C$3:$G$3,0)-1),"")=0,"",IFERROR(OFFSET(Indicadores!$C$3,MATCH(ReporteIndicadores!$B291&amp;ReporteIndicadores!$C$8,Indicadores!$P$4:$P$47,0),MATCH(ReporteIndicadores!C$12,Indicadores!$C$3:$G$3,0)-1),""))</f>
        <v/>
      </c>
      <c r="D291" s="124"/>
      <c r="E291" s="66" t="str">
        <f ca="1">IF(IFERROR(OFFSET(Indicadores!$C$3,MATCH(ReporteIndicadores!$B291&amp;ReporteIndicadores!$C$8,Indicadores!$P$4:$P$47,0),MATCH(ReporteIndicadores!E$12,Indicadores!$C$3:$G$3,0)-1),"")=0,"",IFERROR(OFFSET(Indicadores!$C$3,MATCH(ReporteIndicadores!$B291&amp;ReporteIndicadores!$C$8,Indicadores!$P$4:$P$47,0),MATCH(ReporteIndicadores!E$12,Indicadores!$C$3:$G$3,0)-1),""))</f>
        <v/>
      </c>
      <c r="F291" s="124"/>
      <c r="G291" s="123" t="str">
        <f ca="1">IF(IFERROR(OFFSET(Indicadores!$C$3,MATCH(ReporteIndicadores!$B291&amp;ReporteIndicadores!$C$8,Indicadores!$P$4:$P$47,0),MATCH(ReporteIndicadores!G$12,Indicadores!$C$3:$G$3,0)-1),"")=0,"",IFERROR(OFFSET(Indicadores!$C$3,MATCH(ReporteIndicadores!$B291&amp;ReporteIndicadores!$C$8,Indicadores!$P$4:$P$47,0),MATCH(ReporteIndicadores!G$12,Indicadores!$C$3:$G$3,0)-1),""))</f>
        <v/>
      </c>
      <c r="AI291" s="40">
        <v>279</v>
      </c>
    </row>
    <row r="292" spans="2:35" ht="19">
      <c r="B292" s="143">
        <v>280</v>
      </c>
      <c r="C292" s="66" t="str">
        <f ca="1">IF(IFERROR(OFFSET(Indicadores!$C$3,MATCH(ReporteIndicadores!$B292&amp;ReporteIndicadores!$C$8,Indicadores!$P$4:$P$47,0),MATCH(ReporteIndicadores!C$12,Indicadores!$C$3:$G$3,0)-1),"")=0,"",IFERROR(OFFSET(Indicadores!$C$3,MATCH(ReporteIndicadores!$B292&amp;ReporteIndicadores!$C$8,Indicadores!$P$4:$P$47,0),MATCH(ReporteIndicadores!C$12,Indicadores!$C$3:$G$3,0)-1),""))</f>
        <v/>
      </c>
      <c r="D292" s="124"/>
      <c r="E292" s="66" t="str">
        <f ca="1">IF(IFERROR(OFFSET(Indicadores!$C$3,MATCH(ReporteIndicadores!$B292&amp;ReporteIndicadores!$C$8,Indicadores!$P$4:$P$47,0),MATCH(ReporteIndicadores!E$12,Indicadores!$C$3:$G$3,0)-1),"")=0,"",IFERROR(OFFSET(Indicadores!$C$3,MATCH(ReporteIndicadores!$B292&amp;ReporteIndicadores!$C$8,Indicadores!$P$4:$P$47,0),MATCH(ReporteIndicadores!E$12,Indicadores!$C$3:$G$3,0)-1),""))</f>
        <v/>
      </c>
      <c r="F292" s="124"/>
      <c r="G292" s="123" t="str">
        <f ca="1">IF(IFERROR(OFFSET(Indicadores!$C$3,MATCH(ReporteIndicadores!$B292&amp;ReporteIndicadores!$C$8,Indicadores!$P$4:$P$47,0),MATCH(ReporteIndicadores!G$12,Indicadores!$C$3:$G$3,0)-1),"")=0,"",IFERROR(OFFSET(Indicadores!$C$3,MATCH(ReporteIndicadores!$B292&amp;ReporteIndicadores!$C$8,Indicadores!$P$4:$P$47,0),MATCH(ReporteIndicadores!G$12,Indicadores!$C$3:$G$3,0)-1),""))</f>
        <v/>
      </c>
      <c r="AI292" s="40">
        <v>280</v>
      </c>
    </row>
    <row r="293" spans="2:35" ht="19">
      <c r="B293" s="143">
        <v>281</v>
      </c>
      <c r="C293" s="66" t="str">
        <f ca="1">IF(IFERROR(OFFSET(Indicadores!$C$3,MATCH(ReporteIndicadores!$B293&amp;ReporteIndicadores!$C$8,Indicadores!$P$4:$P$47,0),MATCH(ReporteIndicadores!C$12,Indicadores!$C$3:$G$3,0)-1),"")=0,"",IFERROR(OFFSET(Indicadores!$C$3,MATCH(ReporteIndicadores!$B293&amp;ReporteIndicadores!$C$8,Indicadores!$P$4:$P$47,0),MATCH(ReporteIndicadores!C$12,Indicadores!$C$3:$G$3,0)-1),""))</f>
        <v/>
      </c>
      <c r="D293" s="124"/>
      <c r="E293" s="66" t="str">
        <f ca="1">IF(IFERROR(OFFSET(Indicadores!$C$3,MATCH(ReporteIndicadores!$B293&amp;ReporteIndicadores!$C$8,Indicadores!$P$4:$P$47,0),MATCH(ReporteIndicadores!E$12,Indicadores!$C$3:$G$3,0)-1),"")=0,"",IFERROR(OFFSET(Indicadores!$C$3,MATCH(ReporteIndicadores!$B293&amp;ReporteIndicadores!$C$8,Indicadores!$P$4:$P$47,0),MATCH(ReporteIndicadores!E$12,Indicadores!$C$3:$G$3,0)-1),""))</f>
        <v/>
      </c>
      <c r="F293" s="124"/>
      <c r="G293" s="123" t="str">
        <f ca="1">IF(IFERROR(OFFSET(Indicadores!$C$3,MATCH(ReporteIndicadores!$B293&amp;ReporteIndicadores!$C$8,Indicadores!$P$4:$P$47,0),MATCH(ReporteIndicadores!G$12,Indicadores!$C$3:$G$3,0)-1),"")=0,"",IFERROR(OFFSET(Indicadores!$C$3,MATCH(ReporteIndicadores!$B293&amp;ReporteIndicadores!$C$8,Indicadores!$P$4:$P$47,0),MATCH(ReporteIndicadores!G$12,Indicadores!$C$3:$G$3,0)-1),""))</f>
        <v/>
      </c>
      <c r="AI293" s="40">
        <v>281</v>
      </c>
    </row>
    <row r="294" spans="2:35" ht="19">
      <c r="B294" s="143">
        <v>282</v>
      </c>
      <c r="C294" s="66" t="str">
        <f ca="1">IF(IFERROR(OFFSET(Indicadores!$C$3,MATCH(ReporteIndicadores!$B294&amp;ReporteIndicadores!$C$8,Indicadores!$P$4:$P$47,0),MATCH(ReporteIndicadores!C$12,Indicadores!$C$3:$G$3,0)-1),"")=0,"",IFERROR(OFFSET(Indicadores!$C$3,MATCH(ReporteIndicadores!$B294&amp;ReporteIndicadores!$C$8,Indicadores!$P$4:$P$47,0),MATCH(ReporteIndicadores!C$12,Indicadores!$C$3:$G$3,0)-1),""))</f>
        <v/>
      </c>
      <c r="D294" s="124"/>
      <c r="E294" s="66" t="str">
        <f ca="1">IF(IFERROR(OFFSET(Indicadores!$C$3,MATCH(ReporteIndicadores!$B294&amp;ReporteIndicadores!$C$8,Indicadores!$P$4:$P$47,0),MATCH(ReporteIndicadores!E$12,Indicadores!$C$3:$G$3,0)-1),"")=0,"",IFERROR(OFFSET(Indicadores!$C$3,MATCH(ReporteIndicadores!$B294&amp;ReporteIndicadores!$C$8,Indicadores!$P$4:$P$47,0),MATCH(ReporteIndicadores!E$12,Indicadores!$C$3:$G$3,0)-1),""))</f>
        <v/>
      </c>
      <c r="F294" s="124"/>
      <c r="G294" s="123" t="str">
        <f ca="1">IF(IFERROR(OFFSET(Indicadores!$C$3,MATCH(ReporteIndicadores!$B294&amp;ReporteIndicadores!$C$8,Indicadores!$P$4:$P$47,0),MATCH(ReporteIndicadores!G$12,Indicadores!$C$3:$G$3,0)-1),"")=0,"",IFERROR(OFFSET(Indicadores!$C$3,MATCH(ReporteIndicadores!$B294&amp;ReporteIndicadores!$C$8,Indicadores!$P$4:$P$47,0),MATCH(ReporteIndicadores!G$12,Indicadores!$C$3:$G$3,0)-1),""))</f>
        <v/>
      </c>
      <c r="AI294" s="40">
        <v>282</v>
      </c>
    </row>
    <row r="295" spans="2:35" ht="19">
      <c r="B295" s="143">
        <v>283</v>
      </c>
      <c r="C295" s="66" t="str">
        <f ca="1">IF(IFERROR(OFFSET(Indicadores!$C$3,MATCH(ReporteIndicadores!$B295&amp;ReporteIndicadores!$C$8,Indicadores!$P$4:$P$47,0),MATCH(ReporteIndicadores!C$12,Indicadores!$C$3:$G$3,0)-1),"")=0,"",IFERROR(OFFSET(Indicadores!$C$3,MATCH(ReporteIndicadores!$B295&amp;ReporteIndicadores!$C$8,Indicadores!$P$4:$P$47,0),MATCH(ReporteIndicadores!C$12,Indicadores!$C$3:$G$3,0)-1),""))</f>
        <v/>
      </c>
      <c r="D295" s="124"/>
      <c r="E295" s="66" t="str">
        <f ca="1">IF(IFERROR(OFFSET(Indicadores!$C$3,MATCH(ReporteIndicadores!$B295&amp;ReporteIndicadores!$C$8,Indicadores!$P$4:$P$47,0),MATCH(ReporteIndicadores!E$12,Indicadores!$C$3:$G$3,0)-1),"")=0,"",IFERROR(OFFSET(Indicadores!$C$3,MATCH(ReporteIndicadores!$B295&amp;ReporteIndicadores!$C$8,Indicadores!$P$4:$P$47,0),MATCH(ReporteIndicadores!E$12,Indicadores!$C$3:$G$3,0)-1),""))</f>
        <v/>
      </c>
      <c r="F295" s="124"/>
      <c r="G295" s="123" t="str">
        <f ca="1">IF(IFERROR(OFFSET(Indicadores!$C$3,MATCH(ReporteIndicadores!$B295&amp;ReporteIndicadores!$C$8,Indicadores!$P$4:$P$47,0),MATCH(ReporteIndicadores!G$12,Indicadores!$C$3:$G$3,0)-1),"")=0,"",IFERROR(OFFSET(Indicadores!$C$3,MATCH(ReporteIndicadores!$B295&amp;ReporteIndicadores!$C$8,Indicadores!$P$4:$P$47,0),MATCH(ReporteIndicadores!G$12,Indicadores!$C$3:$G$3,0)-1),""))</f>
        <v/>
      </c>
      <c r="AI295" s="40">
        <v>283</v>
      </c>
    </row>
    <row r="296" spans="2:35" ht="19">
      <c r="B296" s="143">
        <v>284</v>
      </c>
      <c r="C296" s="66" t="str">
        <f ca="1">IF(IFERROR(OFFSET(Indicadores!$C$3,MATCH(ReporteIndicadores!$B296&amp;ReporteIndicadores!$C$8,Indicadores!$P$4:$P$47,0),MATCH(ReporteIndicadores!C$12,Indicadores!$C$3:$G$3,0)-1),"")=0,"",IFERROR(OFFSET(Indicadores!$C$3,MATCH(ReporteIndicadores!$B296&amp;ReporteIndicadores!$C$8,Indicadores!$P$4:$P$47,0),MATCH(ReporteIndicadores!C$12,Indicadores!$C$3:$G$3,0)-1),""))</f>
        <v/>
      </c>
      <c r="D296" s="124"/>
      <c r="E296" s="66" t="str">
        <f ca="1">IF(IFERROR(OFFSET(Indicadores!$C$3,MATCH(ReporteIndicadores!$B296&amp;ReporteIndicadores!$C$8,Indicadores!$P$4:$P$47,0),MATCH(ReporteIndicadores!E$12,Indicadores!$C$3:$G$3,0)-1),"")=0,"",IFERROR(OFFSET(Indicadores!$C$3,MATCH(ReporteIndicadores!$B296&amp;ReporteIndicadores!$C$8,Indicadores!$P$4:$P$47,0),MATCH(ReporteIndicadores!E$12,Indicadores!$C$3:$G$3,0)-1),""))</f>
        <v/>
      </c>
      <c r="F296" s="124"/>
      <c r="G296" s="123" t="str">
        <f ca="1">IF(IFERROR(OFFSET(Indicadores!$C$3,MATCH(ReporteIndicadores!$B296&amp;ReporteIndicadores!$C$8,Indicadores!$P$4:$P$47,0),MATCH(ReporteIndicadores!G$12,Indicadores!$C$3:$G$3,0)-1),"")=0,"",IFERROR(OFFSET(Indicadores!$C$3,MATCH(ReporteIndicadores!$B296&amp;ReporteIndicadores!$C$8,Indicadores!$P$4:$P$47,0),MATCH(ReporteIndicadores!G$12,Indicadores!$C$3:$G$3,0)-1),""))</f>
        <v/>
      </c>
      <c r="AI296" s="40">
        <v>284</v>
      </c>
    </row>
    <row r="297" spans="2:35" ht="19">
      <c r="B297" s="143">
        <v>285</v>
      </c>
      <c r="C297" s="66" t="str">
        <f ca="1">IF(IFERROR(OFFSET(Indicadores!$C$3,MATCH(ReporteIndicadores!$B297&amp;ReporteIndicadores!$C$8,Indicadores!$P$4:$P$47,0),MATCH(ReporteIndicadores!C$12,Indicadores!$C$3:$G$3,0)-1),"")=0,"",IFERROR(OFFSET(Indicadores!$C$3,MATCH(ReporteIndicadores!$B297&amp;ReporteIndicadores!$C$8,Indicadores!$P$4:$P$47,0),MATCH(ReporteIndicadores!C$12,Indicadores!$C$3:$G$3,0)-1),""))</f>
        <v/>
      </c>
      <c r="D297" s="124"/>
      <c r="E297" s="66" t="str">
        <f ca="1">IF(IFERROR(OFFSET(Indicadores!$C$3,MATCH(ReporteIndicadores!$B297&amp;ReporteIndicadores!$C$8,Indicadores!$P$4:$P$47,0),MATCH(ReporteIndicadores!E$12,Indicadores!$C$3:$G$3,0)-1),"")=0,"",IFERROR(OFFSET(Indicadores!$C$3,MATCH(ReporteIndicadores!$B297&amp;ReporteIndicadores!$C$8,Indicadores!$P$4:$P$47,0),MATCH(ReporteIndicadores!E$12,Indicadores!$C$3:$G$3,0)-1),""))</f>
        <v/>
      </c>
      <c r="F297" s="124"/>
      <c r="G297" s="123" t="str">
        <f ca="1">IF(IFERROR(OFFSET(Indicadores!$C$3,MATCH(ReporteIndicadores!$B297&amp;ReporteIndicadores!$C$8,Indicadores!$P$4:$P$47,0),MATCH(ReporteIndicadores!G$12,Indicadores!$C$3:$G$3,0)-1),"")=0,"",IFERROR(OFFSET(Indicadores!$C$3,MATCH(ReporteIndicadores!$B297&amp;ReporteIndicadores!$C$8,Indicadores!$P$4:$P$47,0),MATCH(ReporteIndicadores!G$12,Indicadores!$C$3:$G$3,0)-1),""))</f>
        <v/>
      </c>
      <c r="AI297" s="40">
        <v>285</v>
      </c>
    </row>
    <row r="298" spans="2:35" ht="19">
      <c r="B298" s="143">
        <v>286</v>
      </c>
      <c r="C298" s="66" t="str">
        <f ca="1">IF(IFERROR(OFFSET(Indicadores!$C$3,MATCH(ReporteIndicadores!$B298&amp;ReporteIndicadores!$C$8,Indicadores!$P$4:$P$47,0),MATCH(ReporteIndicadores!C$12,Indicadores!$C$3:$G$3,0)-1),"")=0,"",IFERROR(OFFSET(Indicadores!$C$3,MATCH(ReporteIndicadores!$B298&amp;ReporteIndicadores!$C$8,Indicadores!$P$4:$P$47,0),MATCH(ReporteIndicadores!C$12,Indicadores!$C$3:$G$3,0)-1),""))</f>
        <v/>
      </c>
      <c r="D298" s="124"/>
      <c r="E298" s="66" t="str">
        <f ca="1">IF(IFERROR(OFFSET(Indicadores!$C$3,MATCH(ReporteIndicadores!$B298&amp;ReporteIndicadores!$C$8,Indicadores!$P$4:$P$47,0),MATCH(ReporteIndicadores!E$12,Indicadores!$C$3:$G$3,0)-1),"")=0,"",IFERROR(OFFSET(Indicadores!$C$3,MATCH(ReporteIndicadores!$B298&amp;ReporteIndicadores!$C$8,Indicadores!$P$4:$P$47,0),MATCH(ReporteIndicadores!E$12,Indicadores!$C$3:$G$3,0)-1),""))</f>
        <v/>
      </c>
      <c r="F298" s="124"/>
      <c r="G298" s="123" t="str">
        <f ca="1">IF(IFERROR(OFFSET(Indicadores!$C$3,MATCH(ReporteIndicadores!$B298&amp;ReporteIndicadores!$C$8,Indicadores!$P$4:$P$47,0),MATCH(ReporteIndicadores!G$12,Indicadores!$C$3:$G$3,0)-1),"")=0,"",IFERROR(OFFSET(Indicadores!$C$3,MATCH(ReporteIndicadores!$B298&amp;ReporteIndicadores!$C$8,Indicadores!$P$4:$P$47,0),MATCH(ReporteIndicadores!G$12,Indicadores!$C$3:$G$3,0)-1),""))</f>
        <v/>
      </c>
      <c r="AI298" s="40">
        <v>286</v>
      </c>
    </row>
    <row r="299" spans="2:35" ht="19">
      <c r="B299" s="143">
        <v>287</v>
      </c>
      <c r="C299" s="66" t="str">
        <f ca="1">IF(IFERROR(OFFSET(Indicadores!$C$3,MATCH(ReporteIndicadores!$B299&amp;ReporteIndicadores!$C$8,Indicadores!$P$4:$P$47,0),MATCH(ReporteIndicadores!C$12,Indicadores!$C$3:$G$3,0)-1),"")=0,"",IFERROR(OFFSET(Indicadores!$C$3,MATCH(ReporteIndicadores!$B299&amp;ReporteIndicadores!$C$8,Indicadores!$P$4:$P$47,0),MATCH(ReporteIndicadores!C$12,Indicadores!$C$3:$G$3,0)-1),""))</f>
        <v/>
      </c>
      <c r="D299" s="124"/>
      <c r="E299" s="66" t="str">
        <f ca="1">IF(IFERROR(OFFSET(Indicadores!$C$3,MATCH(ReporteIndicadores!$B299&amp;ReporteIndicadores!$C$8,Indicadores!$P$4:$P$47,0),MATCH(ReporteIndicadores!E$12,Indicadores!$C$3:$G$3,0)-1),"")=0,"",IFERROR(OFFSET(Indicadores!$C$3,MATCH(ReporteIndicadores!$B299&amp;ReporteIndicadores!$C$8,Indicadores!$P$4:$P$47,0),MATCH(ReporteIndicadores!E$12,Indicadores!$C$3:$G$3,0)-1),""))</f>
        <v/>
      </c>
      <c r="F299" s="124"/>
      <c r="G299" s="123" t="str">
        <f ca="1">IF(IFERROR(OFFSET(Indicadores!$C$3,MATCH(ReporteIndicadores!$B299&amp;ReporteIndicadores!$C$8,Indicadores!$P$4:$P$47,0),MATCH(ReporteIndicadores!G$12,Indicadores!$C$3:$G$3,0)-1),"")=0,"",IFERROR(OFFSET(Indicadores!$C$3,MATCH(ReporteIndicadores!$B299&amp;ReporteIndicadores!$C$8,Indicadores!$P$4:$P$47,0),MATCH(ReporteIndicadores!G$12,Indicadores!$C$3:$G$3,0)-1),""))</f>
        <v/>
      </c>
      <c r="AI299" s="40">
        <v>287</v>
      </c>
    </row>
    <row r="300" spans="2:35" ht="19">
      <c r="B300" s="143">
        <v>288</v>
      </c>
      <c r="C300" s="66" t="str">
        <f ca="1">IF(IFERROR(OFFSET(Indicadores!$C$3,MATCH(ReporteIndicadores!$B300&amp;ReporteIndicadores!$C$8,Indicadores!$P$4:$P$47,0),MATCH(ReporteIndicadores!C$12,Indicadores!$C$3:$G$3,0)-1),"")=0,"",IFERROR(OFFSET(Indicadores!$C$3,MATCH(ReporteIndicadores!$B300&amp;ReporteIndicadores!$C$8,Indicadores!$P$4:$P$47,0),MATCH(ReporteIndicadores!C$12,Indicadores!$C$3:$G$3,0)-1),""))</f>
        <v/>
      </c>
      <c r="D300" s="124"/>
      <c r="E300" s="66" t="str">
        <f ca="1">IF(IFERROR(OFFSET(Indicadores!$C$3,MATCH(ReporteIndicadores!$B300&amp;ReporteIndicadores!$C$8,Indicadores!$P$4:$P$47,0),MATCH(ReporteIndicadores!E$12,Indicadores!$C$3:$G$3,0)-1),"")=0,"",IFERROR(OFFSET(Indicadores!$C$3,MATCH(ReporteIndicadores!$B300&amp;ReporteIndicadores!$C$8,Indicadores!$P$4:$P$47,0),MATCH(ReporteIndicadores!E$12,Indicadores!$C$3:$G$3,0)-1),""))</f>
        <v/>
      </c>
      <c r="F300" s="124"/>
      <c r="G300" s="123" t="str">
        <f ca="1">IF(IFERROR(OFFSET(Indicadores!$C$3,MATCH(ReporteIndicadores!$B300&amp;ReporteIndicadores!$C$8,Indicadores!$P$4:$P$47,0),MATCH(ReporteIndicadores!G$12,Indicadores!$C$3:$G$3,0)-1),"")=0,"",IFERROR(OFFSET(Indicadores!$C$3,MATCH(ReporteIndicadores!$B300&amp;ReporteIndicadores!$C$8,Indicadores!$P$4:$P$47,0),MATCH(ReporteIndicadores!G$12,Indicadores!$C$3:$G$3,0)-1),""))</f>
        <v/>
      </c>
      <c r="AI300" s="40">
        <v>288</v>
      </c>
    </row>
    <row r="301" spans="2:35" ht="19">
      <c r="B301" s="143">
        <v>289</v>
      </c>
      <c r="C301" s="66" t="str">
        <f ca="1">IF(IFERROR(OFFSET(Indicadores!$C$3,MATCH(ReporteIndicadores!$B301&amp;ReporteIndicadores!$C$8,Indicadores!$P$4:$P$47,0),MATCH(ReporteIndicadores!C$12,Indicadores!$C$3:$G$3,0)-1),"")=0,"",IFERROR(OFFSET(Indicadores!$C$3,MATCH(ReporteIndicadores!$B301&amp;ReporteIndicadores!$C$8,Indicadores!$P$4:$P$47,0),MATCH(ReporteIndicadores!C$12,Indicadores!$C$3:$G$3,0)-1),""))</f>
        <v/>
      </c>
      <c r="D301" s="124"/>
      <c r="E301" s="66" t="str">
        <f ca="1">IF(IFERROR(OFFSET(Indicadores!$C$3,MATCH(ReporteIndicadores!$B301&amp;ReporteIndicadores!$C$8,Indicadores!$P$4:$P$47,0),MATCH(ReporteIndicadores!E$12,Indicadores!$C$3:$G$3,0)-1),"")=0,"",IFERROR(OFFSET(Indicadores!$C$3,MATCH(ReporteIndicadores!$B301&amp;ReporteIndicadores!$C$8,Indicadores!$P$4:$P$47,0),MATCH(ReporteIndicadores!E$12,Indicadores!$C$3:$G$3,0)-1),""))</f>
        <v/>
      </c>
      <c r="F301" s="124"/>
      <c r="G301" s="123" t="str">
        <f ca="1">IF(IFERROR(OFFSET(Indicadores!$C$3,MATCH(ReporteIndicadores!$B301&amp;ReporteIndicadores!$C$8,Indicadores!$P$4:$P$47,0),MATCH(ReporteIndicadores!G$12,Indicadores!$C$3:$G$3,0)-1),"")=0,"",IFERROR(OFFSET(Indicadores!$C$3,MATCH(ReporteIndicadores!$B301&amp;ReporteIndicadores!$C$8,Indicadores!$P$4:$P$47,0),MATCH(ReporteIndicadores!G$12,Indicadores!$C$3:$G$3,0)-1),""))</f>
        <v/>
      </c>
      <c r="AI301" s="40">
        <v>289</v>
      </c>
    </row>
    <row r="302" spans="2:35" ht="19">
      <c r="B302" s="143">
        <v>290</v>
      </c>
      <c r="C302" s="66" t="str">
        <f ca="1">IF(IFERROR(OFFSET(Indicadores!$C$3,MATCH(ReporteIndicadores!$B302&amp;ReporteIndicadores!$C$8,Indicadores!$P$4:$P$47,0),MATCH(ReporteIndicadores!C$12,Indicadores!$C$3:$G$3,0)-1),"")=0,"",IFERROR(OFFSET(Indicadores!$C$3,MATCH(ReporteIndicadores!$B302&amp;ReporteIndicadores!$C$8,Indicadores!$P$4:$P$47,0),MATCH(ReporteIndicadores!C$12,Indicadores!$C$3:$G$3,0)-1),""))</f>
        <v/>
      </c>
      <c r="D302" s="124"/>
      <c r="E302" s="66" t="str">
        <f ca="1">IF(IFERROR(OFFSET(Indicadores!$C$3,MATCH(ReporteIndicadores!$B302&amp;ReporteIndicadores!$C$8,Indicadores!$P$4:$P$47,0),MATCH(ReporteIndicadores!E$12,Indicadores!$C$3:$G$3,0)-1),"")=0,"",IFERROR(OFFSET(Indicadores!$C$3,MATCH(ReporteIndicadores!$B302&amp;ReporteIndicadores!$C$8,Indicadores!$P$4:$P$47,0),MATCH(ReporteIndicadores!E$12,Indicadores!$C$3:$G$3,0)-1),""))</f>
        <v/>
      </c>
      <c r="F302" s="124"/>
      <c r="G302" s="123" t="str">
        <f ca="1">IF(IFERROR(OFFSET(Indicadores!$C$3,MATCH(ReporteIndicadores!$B302&amp;ReporteIndicadores!$C$8,Indicadores!$P$4:$P$47,0),MATCH(ReporteIndicadores!G$12,Indicadores!$C$3:$G$3,0)-1),"")=0,"",IFERROR(OFFSET(Indicadores!$C$3,MATCH(ReporteIndicadores!$B302&amp;ReporteIndicadores!$C$8,Indicadores!$P$4:$P$47,0),MATCH(ReporteIndicadores!G$12,Indicadores!$C$3:$G$3,0)-1),""))</f>
        <v/>
      </c>
      <c r="AI302" s="40">
        <v>290</v>
      </c>
    </row>
    <row r="303" spans="2:35" ht="19">
      <c r="B303" s="143">
        <v>291</v>
      </c>
      <c r="C303" s="66" t="str">
        <f ca="1">IF(IFERROR(OFFSET(Indicadores!$C$3,MATCH(ReporteIndicadores!$B303&amp;ReporteIndicadores!$C$8,Indicadores!$P$4:$P$47,0),MATCH(ReporteIndicadores!C$12,Indicadores!$C$3:$G$3,0)-1),"")=0,"",IFERROR(OFFSET(Indicadores!$C$3,MATCH(ReporteIndicadores!$B303&amp;ReporteIndicadores!$C$8,Indicadores!$P$4:$P$47,0),MATCH(ReporteIndicadores!C$12,Indicadores!$C$3:$G$3,0)-1),""))</f>
        <v/>
      </c>
      <c r="D303" s="124"/>
      <c r="E303" s="66" t="str">
        <f ca="1">IF(IFERROR(OFFSET(Indicadores!$C$3,MATCH(ReporteIndicadores!$B303&amp;ReporteIndicadores!$C$8,Indicadores!$P$4:$P$47,0),MATCH(ReporteIndicadores!E$12,Indicadores!$C$3:$G$3,0)-1),"")=0,"",IFERROR(OFFSET(Indicadores!$C$3,MATCH(ReporteIndicadores!$B303&amp;ReporteIndicadores!$C$8,Indicadores!$P$4:$P$47,0),MATCH(ReporteIndicadores!E$12,Indicadores!$C$3:$G$3,0)-1),""))</f>
        <v/>
      </c>
      <c r="F303" s="124"/>
      <c r="G303" s="123" t="str">
        <f ca="1">IF(IFERROR(OFFSET(Indicadores!$C$3,MATCH(ReporteIndicadores!$B303&amp;ReporteIndicadores!$C$8,Indicadores!$P$4:$P$47,0),MATCH(ReporteIndicadores!G$12,Indicadores!$C$3:$G$3,0)-1),"")=0,"",IFERROR(OFFSET(Indicadores!$C$3,MATCH(ReporteIndicadores!$B303&amp;ReporteIndicadores!$C$8,Indicadores!$P$4:$P$47,0),MATCH(ReporteIndicadores!G$12,Indicadores!$C$3:$G$3,0)-1),""))</f>
        <v/>
      </c>
      <c r="AI303" s="40">
        <v>291</v>
      </c>
    </row>
    <row r="304" spans="2:35" ht="19">
      <c r="B304" s="143">
        <v>292</v>
      </c>
      <c r="C304" s="66" t="str">
        <f ca="1">IF(IFERROR(OFFSET(Indicadores!$C$3,MATCH(ReporteIndicadores!$B304&amp;ReporteIndicadores!$C$8,Indicadores!$P$4:$P$47,0),MATCH(ReporteIndicadores!C$12,Indicadores!$C$3:$G$3,0)-1),"")=0,"",IFERROR(OFFSET(Indicadores!$C$3,MATCH(ReporteIndicadores!$B304&amp;ReporteIndicadores!$C$8,Indicadores!$P$4:$P$47,0),MATCH(ReporteIndicadores!C$12,Indicadores!$C$3:$G$3,0)-1),""))</f>
        <v/>
      </c>
      <c r="D304" s="124"/>
      <c r="E304" s="66" t="str">
        <f ca="1">IF(IFERROR(OFFSET(Indicadores!$C$3,MATCH(ReporteIndicadores!$B304&amp;ReporteIndicadores!$C$8,Indicadores!$P$4:$P$47,0),MATCH(ReporteIndicadores!E$12,Indicadores!$C$3:$G$3,0)-1),"")=0,"",IFERROR(OFFSET(Indicadores!$C$3,MATCH(ReporteIndicadores!$B304&amp;ReporteIndicadores!$C$8,Indicadores!$P$4:$P$47,0),MATCH(ReporteIndicadores!E$12,Indicadores!$C$3:$G$3,0)-1),""))</f>
        <v/>
      </c>
      <c r="F304" s="124"/>
      <c r="G304" s="123" t="str">
        <f ca="1">IF(IFERROR(OFFSET(Indicadores!$C$3,MATCH(ReporteIndicadores!$B304&amp;ReporteIndicadores!$C$8,Indicadores!$P$4:$P$47,0),MATCH(ReporteIndicadores!G$12,Indicadores!$C$3:$G$3,0)-1),"")=0,"",IFERROR(OFFSET(Indicadores!$C$3,MATCH(ReporteIndicadores!$B304&amp;ReporteIndicadores!$C$8,Indicadores!$P$4:$P$47,0),MATCH(ReporteIndicadores!G$12,Indicadores!$C$3:$G$3,0)-1),""))</f>
        <v/>
      </c>
      <c r="AI304" s="40">
        <v>292</v>
      </c>
    </row>
    <row r="305" spans="2:35" ht="19">
      <c r="B305" s="143">
        <v>293</v>
      </c>
      <c r="C305" s="66" t="str">
        <f ca="1">IF(IFERROR(OFFSET(Indicadores!$C$3,MATCH(ReporteIndicadores!$B305&amp;ReporteIndicadores!$C$8,Indicadores!$P$4:$P$47,0),MATCH(ReporteIndicadores!C$12,Indicadores!$C$3:$G$3,0)-1),"")=0,"",IFERROR(OFFSET(Indicadores!$C$3,MATCH(ReporteIndicadores!$B305&amp;ReporteIndicadores!$C$8,Indicadores!$P$4:$P$47,0),MATCH(ReporteIndicadores!C$12,Indicadores!$C$3:$G$3,0)-1),""))</f>
        <v/>
      </c>
      <c r="D305" s="124"/>
      <c r="E305" s="66" t="str">
        <f ca="1">IF(IFERROR(OFFSET(Indicadores!$C$3,MATCH(ReporteIndicadores!$B305&amp;ReporteIndicadores!$C$8,Indicadores!$P$4:$P$47,0),MATCH(ReporteIndicadores!E$12,Indicadores!$C$3:$G$3,0)-1),"")=0,"",IFERROR(OFFSET(Indicadores!$C$3,MATCH(ReporteIndicadores!$B305&amp;ReporteIndicadores!$C$8,Indicadores!$P$4:$P$47,0),MATCH(ReporteIndicadores!E$12,Indicadores!$C$3:$G$3,0)-1),""))</f>
        <v/>
      </c>
      <c r="F305" s="124"/>
      <c r="G305" s="123" t="str">
        <f ca="1">IF(IFERROR(OFFSET(Indicadores!$C$3,MATCH(ReporteIndicadores!$B305&amp;ReporteIndicadores!$C$8,Indicadores!$P$4:$P$47,0),MATCH(ReporteIndicadores!G$12,Indicadores!$C$3:$G$3,0)-1),"")=0,"",IFERROR(OFFSET(Indicadores!$C$3,MATCH(ReporteIndicadores!$B305&amp;ReporteIndicadores!$C$8,Indicadores!$P$4:$P$47,0),MATCH(ReporteIndicadores!G$12,Indicadores!$C$3:$G$3,0)-1),""))</f>
        <v/>
      </c>
      <c r="AI305" s="40">
        <v>293</v>
      </c>
    </row>
    <row r="306" spans="2:35" ht="19">
      <c r="B306" s="143">
        <v>294</v>
      </c>
      <c r="C306" s="66" t="str">
        <f ca="1">IF(IFERROR(OFFSET(Indicadores!$C$3,MATCH(ReporteIndicadores!$B306&amp;ReporteIndicadores!$C$8,Indicadores!$P$4:$P$47,0),MATCH(ReporteIndicadores!C$12,Indicadores!$C$3:$G$3,0)-1),"")=0,"",IFERROR(OFFSET(Indicadores!$C$3,MATCH(ReporteIndicadores!$B306&amp;ReporteIndicadores!$C$8,Indicadores!$P$4:$P$47,0),MATCH(ReporteIndicadores!C$12,Indicadores!$C$3:$G$3,0)-1),""))</f>
        <v/>
      </c>
      <c r="D306" s="124"/>
      <c r="E306" s="66" t="str">
        <f ca="1">IF(IFERROR(OFFSET(Indicadores!$C$3,MATCH(ReporteIndicadores!$B306&amp;ReporteIndicadores!$C$8,Indicadores!$P$4:$P$47,0),MATCH(ReporteIndicadores!E$12,Indicadores!$C$3:$G$3,0)-1),"")=0,"",IFERROR(OFFSET(Indicadores!$C$3,MATCH(ReporteIndicadores!$B306&amp;ReporteIndicadores!$C$8,Indicadores!$P$4:$P$47,0),MATCH(ReporteIndicadores!E$12,Indicadores!$C$3:$G$3,0)-1),""))</f>
        <v/>
      </c>
      <c r="F306" s="124"/>
      <c r="G306" s="123" t="str">
        <f ca="1">IF(IFERROR(OFFSET(Indicadores!$C$3,MATCH(ReporteIndicadores!$B306&amp;ReporteIndicadores!$C$8,Indicadores!$P$4:$P$47,0),MATCH(ReporteIndicadores!G$12,Indicadores!$C$3:$G$3,0)-1),"")=0,"",IFERROR(OFFSET(Indicadores!$C$3,MATCH(ReporteIndicadores!$B306&amp;ReporteIndicadores!$C$8,Indicadores!$P$4:$P$47,0),MATCH(ReporteIndicadores!G$12,Indicadores!$C$3:$G$3,0)-1),""))</f>
        <v/>
      </c>
      <c r="AI306" s="40">
        <v>294</v>
      </c>
    </row>
    <row r="307" spans="2:35" ht="19">
      <c r="B307" s="143">
        <v>295</v>
      </c>
      <c r="C307" s="66" t="str">
        <f ca="1">IF(IFERROR(OFFSET(Indicadores!$C$3,MATCH(ReporteIndicadores!$B307&amp;ReporteIndicadores!$C$8,Indicadores!$P$4:$P$47,0),MATCH(ReporteIndicadores!C$12,Indicadores!$C$3:$G$3,0)-1),"")=0,"",IFERROR(OFFSET(Indicadores!$C$3,MATCH(ReporteIndicadores!$B307&amp;ReporteIndicadores!$C$8,Indicadores!$P$4:$P$47,0),MATCH(ReporteIndicadores!C$12,Indicadores!$C$3:$G$3,0)-1),""))</f>
        <v/>
      </c>
      <c r="D307" s="124"/>
      <c r="E307" s="66" t="str">
        <f ca="1">IF(IFERROR(OFFSET(Indicadores!$C$3,MATCH(ReporteIndicadores!$B307&amp;ReporteIndicadores!$C$8,Indicadores!$P$4:$P$47,0),MATCH(ReporteIndicadores!E$12,Indicadores!$C$3:$G$3,0)-1),"")=0,"",IFERROR(OFFSET(Indicadores!$C$3,MATCH(ReporteIndicadores!$B307&amp;ReporteIndicadores!$C$8,Indicadores!$P$4:$P$47,0),MATCH(ReporteIndicadores!E$12,Indicadores!$C$3:$G$3,0)-1),""))</f>
        <v/>
      </c>
      <c r="F307" s="124"/>
      <c r="G307" s="123" t="str">
        <f ca="1">IF(IFERROR(OFFSET(Indicadores!$C$3,MATCH(ReporteIndicadores!$B307&amp;ReporteIndicadores!$C$8,Indicadores!$P$4:$P$47,0),MATCH(ReporteIndicadores!G$12,Indicadores!$C$3:$G$3,0)-1),"")=0,"",IFERROR(OFFSET(Indicadores!$C$3,MATCH(ReporteIndicadores!$B307&amp;ReporteIndicadores!$C$8,Indicadores!$P$4:$P$47,0),MATCH(ReporteIndicadores!G$12,Indicadores!$C$3:$G$3,0)-1),""))</f>
        <v/>
      </c>
      <c r="AI307" s="40">
        <v>295</v>
      </c>
    </row>
    <row r="308" spans="2:35" ht="19">
      <c r="B308" s="143">
        <v>296</v>
      </c>
      <c r="C308" s="66" t="str">
        <f ca="1">IF(IFERROR(OFFSET(Indicadores!$C$3,MATCH(ReporteIndicadores!$B308&amp;ReporteIndicadores!$C$8,Indicadores!$P$4:$P$47,0),MATCH(ReporteIndicadores!C$12,Indicadores!$C$3:$G$3,0)-1),"")=0,"",IFERROR(OFFSET(Indicadores!$C$3,MATCH(ReporteIndicadores!$B308&amp;ReporteIndicadores!$C$8,Indicadores!$P$4:$P$47,0),MATCH(ReporteIndicadores!C$12,Indicadores!$C$3:$G$3,0)-1),""))</f>
        <v/>
      </c>
      <c r="D308" s="124"/>
      <c r="E308" s="66" t="str">
        <f ca="1">IF(IFERROR(OFFSET(Indicadores!$C$3,MATCH(ReporteIndicadores!$B308&amp;ReporteIndicadores!$C$8,Indicadores!$P$4:$P$47,0),MATCH(ReporteIndicadores!E$12,Indicadores!$C$3:$G$3,0)-1),"")=0,"",IFERROR(OFFSET(Indicadores!$C$3,MATCH(ReporteIndicadores!$B308&amp;ReporteIndicadores!$C$8,Indicadores!$P$4:$P$47,0),MATCH(ReporteIndicadores!E$12,Indicadores!$C$3:$G$3,0)-1),""))</f>
        <v/>
      </c>
      <c r="F308" s="124"/>
      <c r="G308" s="123" t="str">
        <f ca="1">IF(IFERROR(OFFSET(Indicadores!$C$3,MATCH(ReporteIndicadores!$B308&amp;ReporteIndicadores!$C$8,Indicadores!$P$4:$P$47,0),MATCH(ReporteIndicadores!G$12,Indicadores!$C$3:$G$3,0)-1),"")=0,"",IFERROR(OFFSET(Indicadores!$C$3,MATCH(ReporteIndicadores!$B308&amp;ReporteIndicadores!$C$8,Indicadores!$P$4:$P$47,0),MATCH(ReporteIndicadores!G$12,Indicadores!$C$3:$G$3,0)-1),""))</f>
        <v/>
      </c>
      <c r="AI308" s="40">
        <v>296</v>
      </c>
    </row>
    <row r="309" spans="2:35" ht="19">
      <c r="B309" s="143">
        <v>297</v>
      </c>
      <c r="C309" s="66" t="str">
        <f ca="1">IF(IFERROR(OFFSET(Indicadores!$C$3,MATCH(ReporteIndicadores!$B309&amp;ReporteIndicadores!$C$8,Indicadores!$P$4:$P$47,0),MATCH(ReporteIndicadores!C$12,Indicadores!$C$3:$G$3,0)-1),"")=0,"",IFERROR(OFFSET(Indicadores!$C$3,MATCH(ReporteIndicadores!$B309&amp;ReporteIndicadores!$C$8,Indicadores!$P$4:$P$47,0),MATCH(ReporteIndicadores!C$12,Indicadores!$C$3:$G$3,0)-1),""))</f>
        <v/>
      </c>
      <c r="D309" s="124"/>
      <c r="E309" s="66" t="str">
        <f ca="1">IF(IFERROR(OFFSET(Indicadores!$C$3,MATCH(ReporteIndicadores!$B309&amp;ReporteIndicadores!$C$8,Indicadores!$P$4:$P$47,0),MATCH(ReporteIndicadores!E$12,Indicadores!$C$3:$G$3,0)-1),"")=0,"",IFERROR(OFFSET(Indicadores!$C$3,MATCH(ReporteIndicadores!$B309&amp;ReporteIndicadores!$C$8,Indicadores!$P$4:$P$47,0),MATCH(ReporteIndicadores!E$12,Indicadores!$C$3:$G$3,0)-1),""))</f>
        <v/>
      </c>
      <c r="F309" s="124"/>
      <c r="G309" s="123" t="str">
        <f ca="1">IF(IFERROR(OFFSET(Indicadores!$C$3,MATCH(ReporteIndicadores!$B309&amp;ReporteIndicadores!$C$8,Indicadores!$P$4:$P$47,0),MATCH(ReporteIndicadores!G$12,Indicadores!$C$3:$G$3,0)-1),"")=0,"",IFERROR(OFFSET(Indicadores!$C$3,MATCH(ReporteIndicadores!$B309&amp;ReporteIndicadores!$C$8,Indicadores!$P$4:$P$47,0),MATCH(ReporteIndicadores!G$12,Indicadores!$C$3:$G$3,0)-1),""))</f>
        <v/>
      </c>
      <c r="AI309" s="40">
        <v>297</v>
      </c>
    </row>
    <row r="310" spans="2:35" ht="19">
      <c r="B310" s="143">
        <v>298</v>
      </c>
      <c r="C310" s="66" t="str">
        <f ca="1">IF(IFERROR(OFFSET(Indicadores!$C$3,MATCH(ReporteIndicadores!$B310&amp;ReporteIndicadores!$C$8,Indicadores!$P$4:$P$47,0),MATCH(ReporteIndicadores!C$12,Indicadores!$C$3:$G$3,0)-1),"")=0,"",IFERROR(OFFSET(Indicadores!$C$3,MATCH(ReporteIndicadores!$B310&amp;ReporteIndicadores!$C$8,Indicadores!$P$4:$P$47,0),MATCH(ReporteIndicadores!C$12,Indicadores!$C$3:$G$3,0)-1),""))</f>
        <v/>
      </c>
      <c r="D310" s="124"/>
      <c r="E310" s="66" t="str">
        <f ca="1">IF(IFERROR(OFFSET(Indicadores!$C$3,MATCH(ReporteIndicadores!$B310&amp;ReporteIndicadores!$C$8,Indicadores!$P$4:$P$47,0),MATCH(ReporteIndicadores!E$12,Indicadores!$C$3:$G$3,0)-1),"")=0,"",IFERROR(OFFSET(Indicadores!$C$3,MATCH(ReporteIndicadores!$B310&amp;ReporteIndicadores!$C$8,Indicadores!$P$4:$P$47,0),MATCH(ReporteIndicadores!E$12,Indicadores!$C$3:$G$3,0)-1),""))</f>
        <v/>
      </c>
      <c r="F310" s="124"/>
      <c r="G310" s="123" t="str">
        <f ca="1">IF(IFERROR(OFFSET(Indicadores!$C$3,MATCH(ReporteIndicadores!$B310&amp;ReporteIndicadores!$C$8,Indicadores!$P$4:$P$47,0),MATCH(ReporteIndicadores!G$12,Indicadores!$C$3:$G$3,0)-1),"")=0,"",IFERROR(OFFSET(Indicadores!$C$3,MATCH(ReporteIndicadores!$B310&amp;ReporteIndicadores!$C$8,Indicadores!$P$4:$P$47,0),MATCH(ReporteIndicadores!G$12,Indicadores!$C$3:$G$3,0)-1),""))</f>
        <v/>
      </c>
      <c r="AI310" s="40">
        <v>298</v>
      </c>
    </row>
    <row r="311" spans="2:35" ht="19">
      <c r="B311" s="143">
        <v>299</v>
      </c>
      <c r="C311" s="66" t="str">
        <f ca="1">IF(IFERROR(OFFSET(Indicadores!$C$3,MATCH(ReporteIndicadores!$B311&amp;ReporteIndicadores!$C$8,Indicadores!$P$4:$P$47,0),MATCH(ReporteIndicadores!C$12,Indicadores!$C$3:$G$3,0)-1),"")=0,"",IFERROR(OFFSET(Indicadores!$C$3,MATCH(ReporteIndicadores!$B311&amp;ReporteIndicadores!$C$8,Indicadores!$P$4:$P$47,0),MATCH(ReporteIndicadores!C$12,Indicadores!$C$3:$G$3,0)-1),""))</f>
        <v/>
      </c>
      <c r="D311" s="124"/>
      <c r="E311" s="66" t="str">
        <f ca="1">IF(IFERROR(OFFSET(Indicadores!$C$3,MATCH(ReporteIndicadores!$B311&amp;ReporteIndicadores!$C$8,Indicadores!$P$4:$P$47,0),MATCH(ReporteIndicadores!E$12,Indicadores!$C$3:$G$3,0)-1),"")=0,"",IFERROR(OFFSET(Indicadores!$C$3,MATCH(ReporteIndicadores!$B311&amp;ReporteIndicadores!$C$8,Indicadores!$P$4:$P$47,0),MATCH(ReporteIndicadores!E$12,Indicadores!$C$3:$G$3,0)-1),""))</f>
        <v/>
      </c>
      <c r="F311" s="124"/>
      <c r="G311" s="123" t="str">
        <f ca="1">IF(IFERROR(OFFSET(Indicadores!$C$3,MATCH(ReporteIndicadores!$B311&amp;ReporteIndicadores!$C$8,Indicadores!$P$4:$P$47,0),MATCH(ReporteIndicadores!G$12,Indicadores!$C$3:$G$3,0)-1),"")=0,"",IFERROR(OFFSET(Indicadores!$C$3,MATCH(ReporteIndicadores!$B311&amp;ReporteIndicadores!$C$8,Indicadores!$P$4:$P$47,0),MATCH(ReporteIndicadores!G$12,Indicadores!$C$3:$G$3,0)-1),""))</f>
        <v/>
      </c>
      <c r="AI311" s="40">
        <v>299</v>
      </c>
    </row>
    <row r="312" spans="2:35" ht="19">
      <c r="B312" s="143">
        <v>300</v>
      </c>
      <c r="C312" s="66" t="str">
        <f ca="1">IF(IFERROR(OFFSET(Indicadores!$C$3,MATCH(ReporteIndicadores!$B312&amp;ReporteIndicadores!$C$8,Indicadores!$P$4:$P$47,0),MATCH(ReporteIndicadores!C$12,Indicadores!$C$3:$G$3,0)-1),"")=0,"",IFERROR(OFFSET(Indicadores!$C$3,MATCH(ReporteIndicadores!$B312&amp;ReporteIndicadores!$C$8,Indicadores!$P$4:$P$47,0),MATCH(ReporteIndicadores!C$12,Indicadores!$C$3:$G$3,0)-1),""))</f>
        <v/>
      </c>
      <c r="D312" s="124"/>
      <c r="E312" s="66" t="str">
        <f ca="1">IF(IFERROR(OFFSET(Indicadores!$C$3,MATCH(ReporteIndicadores!$B312&amp;ReporteIndicadores!$C$8,Indicadores!$P$4:$P$47,0),MATCH(ReporteIndicadores!E$12,Indicadores!$C$3:$G$3,0)-1),"")=0,"",IFERROR(OFFSET(Indicadores!$C$3,MATCH(ReporteIndicadores!$B312&amp;ReporteIndicadores!$C$8,Indicadores!$P$4:$P$47,0),MATCH(ReporteIndicadores!E$12,Indicadores!$C$3:$G$3,0)-1),""))</f>
        <v/>
      </c>
      <c r="F312" s="124"/>
      <c r="G312" s="123" t="str">
        <f ca="1">IF(IFERROR(OFFSET(Indicadores!$C$3,MATCH(ReporteIndicadores!$B312&amp;ReporteIndicadores!$C$8,Indicadores!$P$4:$P$47,0),MATCH(ReporteIndicadores!G$12,Indicadores!$C$3:$G$3,0)-1),"")=0,"",IFERROR(OFFSET(Indicadores!$C$3,MATCH(ReporteIndicadores!$B312&amp;ReporteIndicadores!$C$8,Indicadores!$P$4:$P$47,0),MATCH(ReporteIndicadores!G$12,Indicadores!$C$3:$G$3,0)-1),""))</f>
        <v/>
      </c>
      <c r="AI312" s="40">
        <v>300</v>
      </c>
    </row>
    <row r="313" spans="2:35" ht="19">
      <c r="B313" s="143">
        <v>301</v>
      </c>
      <c r="C313" s="66" t="str">
        <f ca="1">IF(IFERROR(OFFSET(Indicadores!$C$3,MATCH(ReporteIndicadores!$B313&amp;ReporteIndicadores!$C$8,Indicadores!$P$4:$P$47,0),MATCH(ReporteIndicadores!C$12,Indicadores!$C$3:$G$3,0)-1),"")=0,"",IFERROR(OFFSET(Indicadores!$C$3,MATCH(ReporteIndicadores!$B313&amp;ReporteIndicadores!$C$8,Indicadores!$P$4:$P$47,0),MATCH(ReporteIndicadores!C$12,Indicadores!$C$3:$G$3,0)-1),""))</f>
        <v/>
      </c>
      <c r="D313" s="124"/>
      <c r="E313" s="66" t="str">
        <f ca="1">IF(IFERROR(OFFSET(Indicadores!$C$3,MATCH(ReporteIndicadores!$B313&amp;ReporteIndicadores!$C$8,Indicadores!$P$4:$P$47,0),MATCH(ReporteIndicadores!E$12,Indicadores!$C$3:$G$3,0)-1),"")=0,"",IFERROR(OFFSET(Indicadores!$C$3,MATCH(ReporteIndicadores!$B313&amp;ReporteIndicadores!$C$8,Indicadores!$P$4:$P$47,0),MATCH(ReporteIndicadores!E$12,Indicadores!$C$3:$G$3,0)-1),""))</f>
        <v/>
      </c>
      <c r="F313" s="124"/>
      <c r="G313" s="123" t="str">
        <f ca="1">IF(IFERROR(OFFSET(Indicadores!$C$3,MATCH(ReporteIndicadores!$B313&amp;ReporteIndicadores!$C$8,Indicadores!$P$4:$P$47,0),MATCH(ReporteIndicadores!G$12,Indicadores!$C$3:$G$3,0)-1),"")=0,"",IFERROR(OFFSET(Indicadores!$C$3,MATCH(ReporteIndicadores!$B313&amp;ReporteIndicadores!$C$8,Indicadores!$P$4:$P$47,0),MATCH(ReporteIndicadores!G$12,Indicadores!$C$3:$G$3,0)-1),""))</f>
        <v/>
      </c>
      <c r="AI313" s="40">
        <v>301</v>
      </c>
    </row>
    <row r="314" spans="2:35" ht="19">
      <c r="B314" s="143">
        <v>302</v>
      </c>
      <c r="C314" s="66" t="str">
        <f ca="1">IF(IFERROR(OFFSET(Indicadores!$C$3,MATCH(ReporteIndicadores!$B314&amp;ReporteIndicadores!$C$8,Indicadores!$P$4:$P$47,0),MATCH(ReporteIndicadores!C$12,Indicadores!$C$3:$G$3,0)-1),"")=0,"",IFERROR(OFFSET(Indicadores!$C$3,MATCH(ReporteIndicadores!$B314&amp;ReporteIndicadores!$C$8,Indicadores!$P$4:$P$47,0),MATCH(ReporteIndicadores!C$12,Indicadores!$C$3:$G$3,0)-1),""))</f>
        <v/>
      </c>
      <c r="D314" s="124"/>
      <c r="E314" s="66" t="str">
        <f ca="1">IF(IFERROR(OFFSET(Indicadores!$C$3,MATCH(ReporteIndicadores!$B314&amp;ReporteIndicadores!$C$8,Indicadores!$P$4:$P$47,0),MATCH(ReporteIndicadores!E$12,Indicadores!$C$3:$G$3,0)-1),"")=0,"",IFERROR(OFFSET(Indicadores!$C$3,MATCH(ReporteIndicadores!$B314&amp;ReporteIndicadores!$C$8,Indicadores!$P$4:$P$47,0),MATCH(ReporteIndicadores!E$12,Indicadores!$C$3:$G$3,0)-1),""))</f>
        <v/>
      </c>
      <c r="F314" s="124"/>
      <c r="G314" s="123" t="str">
        <f ca="1">IF(IFERROR(OFFSET(Indicadores!$C$3,MATCH(ReporteIndicadores!$B314&amp;ReporteIndicadores!$C$8,Indicadores!$P$4:$P$47,0),MATCH(ReporteIndicadores!G$12,Indicadores!$C$3:$G$3,0)-1),"")=0,"",IFERROR(OFFSET(Indicadores!$C$3,MATCH(ReporteIndicadores!$B314&amp;ReporteIndicadores!$C$8,Indicadores!$P$4:$P$47,0),MATCH(ReporteIndicadores!G$12,Indicadores!$C$3:$G$3,0)-1),""))</f>
        <v/>
      </c>
      <c r="AI314" s="40">
        <v>302</v>
      </c>
    </row>
    <row r="315" spans="2:35" ht="19">
      <c r="B315" s="143">
        <v>303</v>
      </c>
      <c r="C315" s="66" t="str">
        <f ca="1">IF(IFERROR(OFFSET(Indicadores!$C$3,MATCH(ReporteIndicadores!$B315&amp;ReporteIndicadores!$C$8,Indicadores!$P$4:$P$47,0),MATCH(ReporteIndicadores!C$12,Indicadores!$C$3:$G$3,0)-1),"")=0,"",IFERROR(OFFSET(Indicadores!$C$3,MATCH(ReporteIndicadores!$B315&amp;ReporteIndicadores!$C$8,Indicadores!$P$4:$P$47,0),MATCH(ReporteIndicadores!C$12,Indicadores!$C$3:$G$3,0)-1),""))</f>
        <v/>
      </c>
      <c r="D315" s="124"/>
      <c r="E315" s="66" t="str">
        <f ca="1">IF(IFERROR(OFFSET(Indicadores!$C$3,MATCH(ReporteIndicadores!$B315&amp;ReporteIndicadores!$C$8,Indicadores!$P$4:$P$47,0),MATCH(ReporteIndicadores!E$12,Indicadores!$C$3:$G$3,0)-1),"")=0,"",IFERROR(OFFSET(Indicadores!$C$3,MATCH(ReporteIndicadores!$B315&amp;ReporteIndicadores!$C$8,Indicadores!$P$4:$P$47,0),MATCH(ReporteIndicadores!E$12,Indicadores!$C$3:$G$3,0)-1),""))</f>
        <v/>
      </c>
      <c r="F315" s="124"/>
      <c r="G315" s="123" t="str">
        <f ca="1">IF(IFERROR(OFFSET(Indicadores!$C$3,MATCH(ReporteIndicadores!$B315&amp;ReporteIndicadores!$C$8,Indicadores!$P$4:$P$47,0),MATCH(ReporteIndicadores!G$12,Indicadores!$C$3:$G$3,0)-1),"")=0,"",IFERROR(OFFSET(Indicadores!$C$3,MATCH(ReporteIndicadores!$B315&amp;ReporteIndicadores!$C$8,Indicadores!$P$4:$P$47,0),MATCH(ReporteIndicadores!G$12,Indicadores!$C$3:$G$3,0)-1),""))</f>
        <v/>
      </c>
      <c r="AI315" s="40">
        <v>303</v>
      </c>
    </row>
    <row r="316" spans="2:35" ht="19">
      <c r="B316" s="143">
        <v>304</v>
      </c>
      <c r="C316" s="66" t="str">
        <f ca="1">IF(IFERROR(OFFSET(Indicadores!$C$3,MATCH(ReporteIndicadores!$B316&amp;ReporteIndicadores!$C$8,Indicadores!$P$4:$P$47,0),MATCH(ReporteIndicadores!C$12,Indicadores!$C$3:$G$3,0)-1),"")=0,"",IFERROR(OFFSET(Indicadores!$C$3,MATCH(ReporteIndicadores!$B316&amp;ReporteIndicadores!$C$8,Indicadores!$P$4:$P$47,0),MATCH(ReporteIndicadores!C$12,Indicadores!$C$3:$G$3,0)-1),""))</f>
        <v/>
      </c>
      <c r="D316" s="124"/>
      <c r="E316" s="66" t="str">
        <f ca="1">IF(IFERROR(OFFSET(Indicadores!$C$3,MATCH(ReporteIndicadores!$B316&amp;ReporteIndicadores!$C$8,Indicadores!$P$4:$P$47,0),MATCH(ReporteIndicadores!E$12,Indicadores!$C$3:$G$3,0)-1),"")=0,"",IFERROR(OFFSET(Indicadores!$C$3,MATCH(ReporteIndicadores!$B316&amp;ReporteIndicadores!$C$8,Indicadores!$P$4:$P$47,0),MATCH(ReporteIndicadores!E$12,Indicadores!$C$3:$G$3,0)-1),""))</f>
        <v/>
      </c>
      <c r="F316" s="124"/>
      <c r="G316" s="123" t="str">
        <f ca="1">IF(IFERROR(OFFSET(Indicadores!$C$3,MATCH(ReporteIndicadores!$B316&amp;ReporteIndicadores!$C$8,Indicadores!$P$4:$P$47,0),MATCH(ReporteIndicadores!G$12,Indicadores!$C$3:$G$3,0)-1),"")=0,"",IFERROR(OFFSET(Indicadores!$C$3,MATCH(ReporteIndicadores!$B316&amp;ReporteIndicadores!$C$8,Indicadores!$P$4:$P$47,0),MATCH(ReporteIndicadores!G$12,Indicadores!$C$3:$G$3,0)-1),""))</f>
        <v/>
      </c>
      <c r="AI316" s="40">
        <v>304</v>
      </c>
    </row>
    <row r="317" spans="2:35" ht="26">
      <c r="B317" s="143">
        <v>305</v>
      </c>
      <c r="C317" s="66" t="str">
        <f ca="1">IF(IFERROR(OFFSET(Indicadores!$C$3,MATCH(ReporteIndicadores!$B317&amp;ReporteIndicadores!$C$8,Indicadores!$P$4:$P$47,0),MATCH(ReporteIndicadores!C$12,Indicadores!$C$3:$G$3,0)-1),"")=0,"",IFERROR(OFFSET(Indicadores!$C$3,MATCH(ReporteIndicadores!$B317&amp;ReporteIndicadores!$C$8,Indicadores!$P$4:$P$47,0),MATCH(ReporteIndicadores!C$12,Indicadores!$C$3:$G$3,0)-1),""))</f>
        <v/>
      </c>
      <c r="D317" s="125"/>
      <c r="E317" s="66" t="str">
        <f ca="1">IF(IFERROR(OFFSET(Indicadores!$C$3,MATCH(ReporteIndicadores!$B317&amp;ReporteIndicadores!$C$8,Indicadores!$P$4:$P$47,0),MATCH(ReporteIndicadores!E$12,Indicadores!$C$3:$G$3,0)-1),"")=0,"",IFERROR(OFFSET(Indicadores!$C$3,MATCH(ReporteIndicadores!$B317&amp;ReporteIndicadores!$C$8,Indicadores!$P$4:$P$47,0),MATCH(ReporteIndicadores!E$12,Indicadores!$C$3:$G$3,0)-1),""))</f>
        <v/>
      </c>
      <c r="F317" s="125" t="s">
        <v>217</v>
      </c>
      <c r="G317" s="123" t="str">
        <f ca="1">IF(IFERROR(OFFSET(Indicadores!$C$3,MATCH(ReporteIndicadores!$B317&amp;ReporteIndicadores!$C$8,Indicadores!$P$4:$P$47,0),MATCH(ReporteIndicadores!G$12,Indicadores!$C$3:$G$3,0)-1),"")=0,"",IFERROR(OFFSET(Indicadores!$C$3,MATCH(ReporteIndicadores!$B317&amp;ReporteIndicadores!$C$8,Indicadores!$P$4:$P$47,0),MATCH(ReporteIndicadores!G$12,Indicadores!$C$3:$G$3,0)-1),""))</f>
        <v/>
      </c>
      <c r="AI317" s="40">
        <v>305</v>
      </c>
    </row>
    <row r="318" spans="2:35" ht="26">
      <c r="B318" s="143">
        <v>306</v>
      </c>
      <c r="C318" s="66" t="str">
        <f ca="1">IF(IFERROR(OFFSET(Indicadores!$C$3,MATCH(ReporteIndicadores!$B318&amp;ReporteIndicadores!$C$8,Indicadores!$P$4:$P$47,0),MATCH(ReporteIndicadores!C$12,Indicadores!$C$3:$G$3,0)-1),"")=0,"",IFERROR(OFFSET(Indicadores!$C$3,MATCH(ReporteIndicadores!$B318&amp;ReporteIndicadores!$C$8,Indicadores!$P$4:$P$47,0),MATCH(ReporteIndicadores!C$12,Indicadores!$C$3:$G$3,0)-1),""))</f>
        <v/>
      </c>
      <c r="D318" s="125"/>
      <c r="E318" s="66" t="str">
        <f ca="1">IF(IFERROR(OFFSET(Indicadores!$C$3,MATCH(ReporteIndicadores!$B318&amp;ReporteIndicadores!$C$8,Indicadores!$P$4:$P$47,0),MATCH(ReporteIndicadores!E$12,Indicadores!$C$3:$G$3,0)-1),"")=0,"",IFERROR(OFFSET(Indicadores!$C$3,MATCH(ReporteIndicadores!$B318&amp;ReporteIndicadores!$C$8,Indicadores!$P$4:$P$47,0),MATCH(ReporteIndicadores!E$12,Indicadores!$C$3:$G$3,0)-1),""))</f>
        <v/>
      </c>
      <c r="F318" s="125" t="s">
        <v>217</v>
      </c>
      <c r="G318" s="123" t="str">
        <f ca="1">IF(IFERROR(OFFSET(Indicadores!$C$3,MATCH(ReporteIndicadores!$B318&amp;ReporteIndicadores!$C$8,Indicadores!$P$4:$P$47,0),MATCH(ReporteIndicadores!G$12,Indicadores!$C$3:$G$3,0)-1),"")=0,"",IFERROR(OFFSET(Indicadores!$C$3,MATCH(ReporteIndicadores!$B318&amp;ReporteIndicadores!$C$8,Indicadores!$P$4:$P$47,0),MATCH(ReporteIndicadores!G$12,Indicadores!$C$3:$G$3,0)-1),""))</f>
        <v/>
      </c>
      <c r="AI318" s="40">
        <v>306</v>
      </c>
    </row>
    <row r="319" spans="2:35" ht="26">
      <c r="B319" s="143">
        <v>307</v>
      </c>
      <c r="C319" s="66" t="str">
        <f ca="1">IF(IFERROR(OFFSET(Indicadores!$C$3,MATCH(ReporteIndicadores!$B319&amp;ReporteIndicadores!$C$8,Indicadores!$P$4:$P$47,0),MATCH(ReporteIndicadores!C$12,Indicadores!$C$3:$G$3,0)-1),"")=0,"",IFERROR(OFFSET(Indicadores!$C$3,MATCH(ReporteIndicadores!$B319&amp;ReporteIndicadores!$C$8,Indicadores!$P$4:$P$47,0),MATCH(ReporteIndicadores!C$12,Indicadores!$C$3:$G$3,0)-1),""))</f>
        <v/>
      </c>
      <c r="D319" s="125"/>
      <c r="E319" s="66" t="str">
        <f ca="1">IF(IFERROR(OFFSET(Indicadores!$C$3,MATCH(ReporteIndicadores!$B319&amp;ReporteIndicadores!$C$8,Indicadores!$P$4:$P$47,0),MATCH(ReporteIndicadores!E$12,Indicadores!$C$3:$G$3,0)-1),"")=0,"",IFERROR(OFFSET(Indicadores!$C$3,MATCH(ReporteIndicadores!$B319&amp;ReporteIndicadores!$C$8,Indicadores!$P$4:$P$47,0),MATCH(ReporteIndicadores!E$12,Indicadores!$C$3:$G$3,0)-1),""))</f>
        <v/>
      </c>
      <c r="F319" s="125" t="s">
        <v>217</v>
      </c>
      <c r="G319" s="123" t="str">
        <f ca="1">IF(IFERROR(OFFSET(Indicadores!$C$3,MATCH(ReporteIndicadores!$B319&amp;ReporteIndicadores!$C$8,Indicadores!$P$4:$P$47,0),MATCH(ReporteIndicadores!G$12,Indicadores!$C$3:$G$3,0)-1),"")=0,"",IFERROR(OFFSET(Indicadores!$C$3,MATCH(ReporteIndicadores!$B319&amp;ReporteIndicadores!$C$8,Indicadores!$P$4:$P$47,0),MATCH(ReporteIndicadores!G$12,Indicadores!$C$3:$G$3,0)-1),""))</f>
        <v/>
      </c>
      <c r="AI319" s="40">
        <v>307</v>
      </c>
    </row>
    <row r="320" spans="2:35" ht="26">
      <c r="B320" s="143">
        <v>308</v>
      </c>
      <c r="C320" s="66" t="str">
        <f ca="1">IF(IFERROR(OFFSET(Indicadores!$C$3,MATCH(ReporteIndicadores!$B320&amp;ReporteIndicadores!$C$8,Indicadores!$P$4:$P$47,0),MATCH(ReporteIndicadores!C$12,Indicadores!$C$3:$G$3,0)-1),"")=0,"",IFERROR(OFFSET(Indicadores!$C$3,MATCH(ReporteIndicadores!$B320&amp;ReporteIndicadores!$C$8,Indicadores!$P$4:$P$47,0),MATCH(ReporteIndicadores!C$12,Indicadores!$C$3:$G$3,0)-1),""))</f>
        <v/>
      </c>
      <c r="D320" s="125"/>
      <c r="E320" s="66" t="str">
        <f ca="1">IF(IFERROR(OFFSET(Indicadores!$C$3,MATCH(ReporteIndicadores!$B320&amp;ReporteIndicadores!$C$8,Indicadores!$P$4:$P$47,0),MATCH(ReporteIndicadores!E$12,Indicadores!$C$3:$G$3,0)-1),"")=0,"",IFERROR(OFFSET(Indicadores!$C$3,MATCH(ReporteIndicadores!$B320&amp;ReporteIndicadores!$C$8,Indicadores!$P$4:$P$47,0),MATCH(ReporteIndicadores!E$12,Indicadores!$C$3:$G$3,0)-1),""))</f>
        <v/>
      </c>
      <c r="F320" s="125" t="s">
        <v>217</v>
      </c>
      <c r="G320" s="123" t="str">
        <f ca="1">IF(IFERROR(OFFSET(Indicadores!$C$3,MATCH(ReporteIndicadores!$B320&amp;ReporteIndicadores!$C$8,Indicadores!$P$4:$P$47,0),MATCH(ReporteIndicadores!G$12,Indicadores!$C$3:$G$3,0)-1),"")=0,"",IFERROR(OFFSET(Indicadores!$C$3,MATCH(ReporteIndicadores!$B320&amp;ReporteIndicadores!$C$8,Indicadores!$P$4:$P$47,0),MATCH(ReporteIndicadores!G$12,Indicadores!$C$3:$G$3,0)-1),""))</f>
        <v/>
      </c>
      <c r="AI320" s="40">
        <v>308</v>
      </c>
    </row>
    <row r="321" spans="2:35" ht="26">
      <c r="B321" s="143">
        <v>309</v>
      </c>
      <c r="C321" s="66" t="str">
        <f ca="1">IF(IFERROR(OFFSET(Indicadores!$C$3,MATCH(ReporteIndicadores!$B321&amp;ReporteIndicadores!$C$8,Indicadores!$P$4:$P$47,0),MATCH(ReporteIndicadores!C$12,Indicadores!$C$3:$G$3,0)-1),"")=0,"",IFERROR(OFFSET(Indicadores!$C$3,MATCH(ReporteIndicadores!$B321&amp;ReporteIndicadores!$C$8,Indicadores!$P$4:$P$47,0),MATCH(ReporteIndicadores!C$12,Indicadores!$C$3:$G$3,0)-1),""))</f>
        <v/>
      </c>
      <c r="D321" s="125"/>
      <c r="E321" s="66" t="str">
        <f ca="1">IF(IFERROR(OFFSET(Indicadores!$C$3,MATCH(ReporteIndicadores!$B321&amp;ReporteIndicadores!$C$8,Indicadores!$P$4:$P$47,0),MATCH(ReporteIndicadores!E$12,Indicadores!$C$3:$G$3,0)-1),"")=0,"",IFERROR(OFFSET(Indicadores!$C$3,MATCH(ReporteIndicadores!$B321&amp;ReporteIndicadores!$C$8,Indicadores!$P$4:$P$47,0),MATCH(ReporteIndicadores!E$12,Indicadores!$C$3:$G$3,0)-1),""))</f>
        <v/>
      </c>
      <c r="F321" s="125" t="s">
        <v>217</v>
      </c>
      <c r="G321" s="123" t="str">
        <f ca="1">IF(IFERROR(OFFSET(Indicadores!$C$3,MATCH(ReporteIndicadores!$B321&amp;ReporteIndicadores!$C$8,Indicadores!$P$4:$P$47,0),MATCH(ReporteIndicadores!G$12,Indicadores!$C$3:$G$3,0)-1),"")=0,"",IFERROR(OFFSET(Indicadores!$C$3,MATCH(ReporteIndicadores!$B321&amp;ReporteIndicadores!$C$8,Indicadores!$P$4:$P$47,0),MATCH(ReporteIndicadores!G$12,Indicadores!$C$3:$G$3,0)-1),""))</f>
        <v/>
      </c>
      <c r="AI321" s="40">
        <v>309</v>
      </c>
    </row>
    <row r="322" spans="2:35" ht="26">
      <c r="B322" s="143">
        <v>310</v>
      </c>
      <c r="C322" s="66" t="str">
        <f ca="1">IF(IFERROR(OFFSET(Indicadores!$C$3,MATCH(ReporteIndicadores!$B322&amp;ReporteIndicadores!$C$8,Indicadores!$P$4:$P$47,0),MATCH(ReporteIndicadores!C$12,Indicadores!$C$3:$G$3,0)-1),"")=0,"",IFERROR(OFFSET(Indicadores!$C$3,MATCH(ReporteIndicadores!$B322&amp;ReporteIndicadores!$C$8,Indicadores!$P$4:$P$47,0),MATCH(ReporteIndicadores!C$12,Indicadores!$C$3:$G$3,0)-1),""))</f>
        <v/>
      </c>
      <c r="D322" s="125"/>
      <c r="E322" s="66" t="str">
        <f ca="1">IF(IFERROR(OFFSET(Indicadores!$C$3,MATCH(ReporteIndicadores!$B322&amp;ReporteIndicadores!$C$8,Indicadores!$P$4:$P$47,0),MATCH(ReporteIndicadores!E$12,Indicadores!$C$3:$G$3,0)-1),"")=0,"",IFERROR(OFFSET(Indicadores!$C$3,MATCH(ReporteIndicadores!$B322&amp;ReporteIndicadores!$C$8,Indicadores!$P$4:$P$47,0),MATCH(ReporteIndicadores!E$12,Indicadores!$C$3:$G$3,0)-1),""))</f>
        <v/>
      </c>
      <c r="F322" s="125" t="s">
        <v>217</v>
      </c>
      <c r="G322" s="123" t="str">
        <f ca="1">IF(IFERROR(OFFSET(Indicadores!$C$3,MATCH(ReporteIndicadores!$B322&amp;ReporteIndicadores!$C$8,Indicadores!$P$4:$P$47,0),MATCH(ReporteIndicadores!G$12,Indicadores!$C$3:$G$3,0)-1),"")=0,"",IFERROR(OFFSET(Indicadores!$C$3,MATCH(ReporteIndicadores!$B322&amp;ReporteIndicadores!$C$8,Indicadores!$P$4:$P$47,0),MATCH(ReporteIndicadores!G$12,Indicadores!$C$3:$G$3,0)-1),""))</f>
        <v/>
      </c>
      <c r="AI322" s="40">
        <v>310</v>
      </c>
    </row>
    <row r="323" spans="2:35" ht="26">
      <c r="B323" s="143">
        <v>311</v>
      </c>
      <c r="C323" s="66" t="str">
        <f ca="1">IF(IFERROR(OFFSET(Indicadores!$C$3,MATCH(ReporteIndicadores!$B323&amp;ReporteIndicadores!$C$8,Indicadores!$P$4:$P$47,0),MATCH(ReporteIndicadores!C$12,Indicadores!$C$3:$G$3,0)-1),"")=0,"",IFERROR(OFFSET(Indicadores!$C$3,MATCH(ReporteIndicadores!$B323&amp;ReporteIndicadores!$C$8,Indicadores!$P$4:$P$47,0),MATCH(ReporteIndicadores!C$12,Indicadores!$C$3:$G$3,0)-1),""))</f>
        <v/>
      </c>
      <c r="D323" s="125"/>
      <c r="E323" s="66" t="str">
        <f ca="1">IF(IFERROR(OFFSET(Indicadores!$C$3,MATCH(ReporteIndicadores!$B323&amp;ReporteIndicadores!$C$8,Indicadores!$P$4:$P$47,0),MATCH(ReporteIndicadores!E$12,Indicadores!$C$3:$G$3,0)-1),"")=0,"",IFERROR(OFFSET(Indicadores!$C$3,MATCH(ReporteIndicadores!$B323&amp;ReporteIndicadores!$C$8,Indicadores!$P$4:$P$47,0),MATCH(ReporteIndicadores!E$12,Indicadores!$C$3:$G$3,0)-1),""))</f>
        <v/>
      </c>
      <c r="F323" s="125" t="s">
        <v>217</v>
      </c>
      <c r="G323" s="123" t="str">
        <f ca="1">IF(IFERROR(OFFSET(Indicadores!$C$3,MATCH(ReporteIndicadores!$B323&amp;ReporteIndicadores!$C$8,Indicadores!$P$4:$P$47,0),MATCH(ReporteIndicadores!G$12,Indicadores!$C$3:$G$3,0)-1),"")=0,"",IFERROR(OFFSET(Indicadores!$C$3,MATCH(ReporteIndicadores!$B323&amp;ReporteIndicadores!$C$8,Indicadores!$P$4:$P$47,0),MATCH(ReporteIndicadores!G$12,Indicadores!$C$3:$G$3,0)-1),""))</f>
        <v/>
      </c>
      <c r="AI323" s="40">
        <v>311</v>
      </c>
    </row>
    <row r="324" spans="2:35" ht="26">
      <c r="B324" s="143">
        <v>312</v>
      </c>
      <c r="C324" s="66" t="str">
        <f ca="1">IF(IFERROR(OFFSET(Indicadores!$C$3,MATCH(ReporteIndicadores!$B324&amp;ReporteIndicadores!$C$8,Indicadores!$P$4:$P$47,0),MATCH(ReporteIndicadores!C$12,Indicadores!$C$3:$G$3,0)-1),"")=0,"",IFERROR(OFFSET(Indicadores!$C$3,MATCH(ReporteIndicadores!$B324&amp;ReporteIndicadores!$C$8,Indicadores!$P$4:$P$47,0),MATCH(ReporteIndicadores!C$12,Indicadores!$C$3:$G$3,0)-1),""))</f>
        <v/>
      </c>
      <c r="D324" s="125"/>
      <c r="E324" s="66" t="str">
        <f ca="1">IF(IFERROR(OFFSET(Indicadores!$C$3,MATCH(ReporteIndicadores!$B324&amp;ReporteIndicadores!$C$8,Indicadores!$P$4:$P$47,0),MATCH(ReporteIndicadores!E$12,Indicadores!$C$3:$G$3,0)-1),"")=0,"",IFERROR(OFFSET(Indicadores!$C$3,MATCH(ReporteIndicadores!$B324&amp;ReporteIndicadores!$C$8,Indicadores!$P$4:$P$47,0),MATCH(ReporteIndicadores!E$12,Indicadores!$C$3:$G$3,0)-1),""))</f>
        <v/>
      </c>
      <c r="F324" s="125" t="s">
        <v>217</v>
      </c>
      <c r="G324" s="123" t="str">
        <f ca="1">IF(IFERROR(OFFSET(Indicadores!$C$3,MATCH(ReporteIndicadores!$B324&amp;ReporteIndicadores!$C$8,Indicadores!$P$4:$P$47,0),MATCH(ReporteIndicadores!G$12,Indicadores!$C$3:$G$3,0)-1),"")=0,"",IFERROR(OFFSET(Indicadores!$C$3,MATCH(ReporteIndicadores!$B324&amp;ReporteIndicadores!$C$8,Indicadores!$P$4:$P$47,0),MATCH(ReporteIndicadores!G$12,Indicadores!$C$3:$G$3,0)-1),""))</f>
        <v/>
      </c>
      <c r="AI324" s="40">
        <v>312</v>
      </c>
    </row>
  </sheetData>
  <sheetProtection algorithmName="SHA-512" hashValue="tUfhewqmSpRLcdX/Kw0KGirPXLg5HxX5N2Dfy3h8MWgJ/ALN53WTOdh7h/rGBiHi9vX6lnDPbidPYuFTaAj/mA==" saltValue="zwTNlqWCMeq/djOkysIJcg==" spinCount="100000" sheet="1" formatCells="0" formatColumns="0" formatRows="0" sort="0" autoFilter="0" pivotTables="0"/>
  <autoFilter ref="C12:G12" xr:uid="{90B5C662-605B-C24A-AACA-8BE0EB99A368}"/>
  <dataValidations count="1">
    <dataValidation type="list" allowBlank="1" showInputMessage="1" showErrorMessage="1" sqref="C8" xr:uid="{EEBBD011-5671-4406-815E-4EE973A65280}">
      <formula1>"Reporta, No reporta, No aplica"</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6776E-3461-4DB6-BB00-3CB5BD9C6620}">
  <sheetPr codeName="Hoja9"/>
  <dimension ref="A1:AP93"/>
  <sheetViews>
    <sheetView showGridLines="0" showRowColHeaders="0" zoomScale="80" zoomScaleNormal="80" workbookViewId="0">
      <pane ySplit="5" topLeftCell="A6" activePane="bottomLeft" state="frozen"/>
      <selection pane="bottomLeft"/>
    </sheetView>
  </sheetViews>
  <sheetFormatPr baseColWidth="10" defaultColWidth="0" defaultRowHeight="15"/>
  <cols>
    <col min="1" max="1" width="14.33203125" style="40" customWidth="1"/>
    <col min="2" max="19" width="11.5" style="40" customWidth="1"/>
    <col min="20" max="20" width="11.5" style="41" customWidth="1"/>
    <col min="21" max="21" width="7.1640625" style="41" customWidth="1"/>
    <col min="22" max="16384" width="11.5" style="40" hidden="1"/>
  </cols>
  <sheetData>
    <row r="1" spans="1:20" ht="6" customHeight="1" thickBot="1">
      <c r="A1" s="40" t="s">
        <v>216</v>
      </c>
    </row>
    <row r="2" spans="1:20" ht="16" thickTop="1">
      <c r="B2" s="42"/>
      <c r="C2" s="43"/>
      <c r="D2" s="43"/>
      <c r="E2" s="43"/>
      <c r="F2" s="43"/>
      <c r="G2" s="43"/>
      <c r="H2" s="43"/>
      <c r="I2" s="43"/>
      <c r="J2" s="43"/>
      <c r="K2" s="43"/>
      <c r="L2" s="43"/>
      <c r="M2" s="43"/>
      <c r="N2" s="43"/>
      <c r="O2" s="43"/>
      <c r="P2" s="43"/>
      <c r="Q2" s="43"/>
      <c r="R2" s="43"/>
      <c r="S2" s="43"/>
      <c r="T2" s="44"/>
    </row>
    <row r="3" spans="1:20">
      <c r="B3" s="45"/>
      <c r="T3" s="46"/>
    </row>
    <row r="4" spans="1:20">
      <c r="B4" s="45"/>
      <c r="T4" s="46"/>
    </row>
    <row r="5" spans="1:20" ht="16" thickBot="1">
      <c r="B5" s="47"/>
      <c r="C5" s="48"/>
      <c r="D5" s="48"/>
      <c r="E5" s="48"/>
      <c r="F5" s="48"/>
      <c r="G5" s="48"/>
      <c r="H5" s="48"/>
      <c r="I5" s="48"/>
      <c r="J5" s="48"/>
      <c r="K5" s="48"/>
      <c r="L5" s="48"/>
      <c r="M5" s="48"/>
      <c r="N5" s="48"/>
      <c r="O5" s="48"/>
      <c r="P5" s="48"/>
      <c r="Q5" s="48"/>
      <c r="R5" s="48"/>
      <c r="S5" s="48"/>
      <c r="T5" s="49"/>
    </row>
    <row r="6" spans="1:20" ht="51" customHeight="1" thickTop="1">
      <c r="B6" s="45"/>
      <c r="T6" s="46"/>
    </row>
    <row r="7" spans="1:20" ht="15.75" customHeight="1">
      <c r="B7" s="45"/>
      <c r="T7" s="46"/>
    </row>
    <row r="8" spans="1:20" ht="15.75" customHeight="1">
      <c r="B8" s="45"/>
      <c r="T8" s="46"/>
    </row>
    <row r="9" spans="1:20">
      <c r="B9" s="45"/>
      <c r="T9" s="46"/>
    </row>
    <row r="10" spans="1:20">
      <c r="B10" s="45"/>
      <c r="T10" s="46"/>
    </row>
    <row r="11" spans="1:20">
      <c r="B11" s="45"/>
      <c r="T11" s="46"/>
    </row>
    <row r="12" spans="1:20">
      <c r="B12" s="45"/>
      <c r="T12" s="46"/>
    </row>
    <row r="13" spans="1:20">
      <c r="B13" s="45"/>
      <c r="T13" s="46"/>
    </row>
    <row r="14" spans="1:20">
      <c r="B14" s="45"/>
      <c r="T14" s="46"/>
    </row>
    <row r="15" spans="1:20">
      <c r="B15" s="45"/>
      <c r="T15" s="46"/>
    </row>
    <row r="16" spans="1:20">
      <c r="B16" s="45"/>
      <c r="T16" s="46"/>
    </row>
    <row r="17" spans="2:20">
      <c r="B17" s="45"/>
      <c r="T17" s="46"/>
    </row>
    <row r="18" spans="2:20">
      <c r="B18" s="45"/>
      <c r="T18" s="46"/>
    </row>
    <row r="19" spans="2:20">
      <c r="B19" s="45"/>
      <c r="T19" s="46"/>
    </row>
    <row r="20" spans="2:20">
      <c r="B20" s="45"/>
      <c r="T20" s="46"/>
    </row>
    <row r="21" spans="2:20">
      <c r="B21" s="45"/>
      <c r="T21" s="46"/>
    </row>
    <row r="22" spans="2:20">
      <c r="B22" s="45"/>
      <c r="T22" s="46"/>
    </row>
    <row r="23" spans="2:20">
      <c r="B23" s="45"/>
      <c r="T23" s="46"/>
    </row>
    <row r="24" spans="2:20">
      <c r="B24" s="45"/>
      <c r="T24" s="46"/>
    </row>
    <row r="25" spans="2:20">
      <c r="B25" s="45"/>
      <c r="T25" s="46"/>
    </row>
    <row r="26" spans="2:20">
      <c r="B26" s="45"/>
      <c r="T26" s="46"/>
    </row>
    <row r="27" spans="2:20">
      <c r="B27" s="45"/>
      <c r="T27" s="46"/>
    </row>
    <row r="28" spans="2:20">
      <c r="B28" s="45"/>
      <c r="T28" s="46"/>
    </row>
    <row r="29" spans="2:20">
      <c r="B29" s="45"/>
      <c r="T29" s="46"/>
    </row>
    <row r="30" spans="2:20">
      <c r="B30" s="45"/>
      <c r="T30" s="46"/>
    </row>
    <row r="31" spans="2:20">
      <c r="B31" s="45"/>
      <c r="T31" s="46"/>
    </row>
    <row r="32" spans="2:20">
      <c r="B32" s="45"/>
      <c r="T32" s="46"/>
    </row>
    <row r="33" spans="2:20">
      <c r="B33" s="45"/>
      <c r="T33" s="46"/>
    </row>
    <row r="34" spans="2:20">
      <c r="B34" s="45"/>
      <c r="T34" s="46"/>
    </row>
    <row r="35" spans="2:20">
      <c r="B35" s="45"/>
      <c r="T35" s="46"/>
    </row>
    <row r="36" spans="2:20">
      <c r="B36" s="45"/>
      <c r="T36" s="46"/>
    </row>
    <row r="37" spans="2:20">
      <c r="B37" s="45"/>
      <c r="T37" s="46"/>
    </row>
    <row r="38" spans="2:20">
      <c r="B38" s="45"/>
      <c r="T38" s="46"/>
    </row>
    <row r="39" spans="2:20">
      <c r="B39" s="45"/>
      <c r="T39" s="46"/>
    </row>
    <row r="40" spans="2:20">
      <c r="B40" s="45"/>
      <c r="T40" s="46"/>
    </row>
    <row r="41" spans="2:20">
      <c r="B41" s="45"/>
      <c r="T41" s="46"/>
    </row>
    <row r="42" spans="2:20">
      <c r="B42" s="45"/>
      <c r="T42" s="46"/>
    </row>
    <row r="43" spans="2:20">
      <c r="B43" s="45"/>
      <c r="T43" s="46"/>
    </row>
    <row r="44" spans="2:20">
      <c r="B44" s="45"/>
      <c r="T44" s="46"/>
    </row>
    <row r="45" spans="2:20">
      <c r="B45" s="45"/>
      <c r="T45" s="46"/>
    </row>
    <row r="46" spans="2:20">
      <c r="B46" s="45"/>
      <c r="T46" s="46"/>
    </row>
    <row r="47" spans="2:20">
      <c r="B47" s="45"/>
      <c r="T47" s="46"/>
    </row>
    <row r="48" spans="2:20" ht="15" customHeight="1">
      <c r="B48" s="45"/>
      <c r="T48" s="46"/>
    </row>
    <row r="49" spans="2:20" ht="15" customHeight="1">
      <c r="B49" s="45"/>
      <c r="T49" s="46"/>
    </row>
    <row r="50" spans="2:20" ht="15" customHeight="1">
      <c r="B50" s="45"/>
      <c r="T50" s="46"/>
    </row>
    <row r="51" spans="2:20" ht="15" customHeight="1">
      <c r="B51" s="45"/>
      <c r="T51" s="46"/>
    </row>
    <row r="52" spans="2:20" ht="15" customHeight="1">
      <c r="B52" s="45"/>
      <c r="T52" s="46"/>
    </row>
    <row r="53" spans="2:20" ht="15" customHeight="1">
      <c r="B53" s="45"/>
      <c r="T53" s="46"/>
    </row>
    <row r="54" spans="2:20" ht="15" customHeight="1">
      <c r="B54" s="45"/>
      <c r="T54" s="46"/>
    </row>
    <row r="55" spans="2:20" ht="15" customHeight="1">
      <c r="B55" s="45"/>
      <c r="T55" s="46"/>
    </row>
    <row r="56" spans="2:20" ht="15" customHeight="1">
      <c r="B56" s="45"/>
      <c r="T56" s="46"/>
    </row>
    <row r="57" spans="2:20" ht="15" customHeight="1">
      <c r="B57" s="45"/>
      <c r="T57" s="46"/>
    </row>
    <row r="58" spans="2:20" ht="15" customHeight="1">
      <c r="B58" s="45"/>
      <c r="T58" s="46"/>
    </row>
    <row r="59" spans="2:20" ht="15" customHeight="1">
      <c r="B59" s="45"/>
      <c r="T59" s="46"/>
    </row>
    <row r="60" spans="2:20">
      <c r="B60" s="45"/>
      <c r="T60" s="46"/>
    </row>
    <row r="61" spans="2:20">
      <c r="B61" s="45"/>
      <c r="T61" s="46"/>
    </row>
    <row r="62" spans="2:20">
      <c r="B62" s="45"/>
      <c r="T62" s="46"/>
    </row>
    <row r="63" spans="2:20">
      <c r="B63" s="45"/>
      <c r="T63" s="46"/>
    </row>
    <row r="64" spans="2:20">
      <c r="B64" s="45"/>
      <c r="T64" s="46"/>
    </row>
    <row r="65" spans="1:42">
      <c r="B65" s="45"/>
      <c r="T65" s="46"/>
    </row>
    <row r="66" spans="1:42">
      <c r="B66" s="45"/>
      <c r="T66" s="46"/>
    </row>
    <row r="67" spans="1:42">
      <c r="B67" s="45"/>
      <c r="T67" s="46"/>
    </row>
    <row r="68" spans="1:42">
      <c r="B68" s="45"/>
      <c r="T68" s="46"/>
    </row>
    <row r="69" spans="1:42">
      <c r="B69" s="45"/>
      <c r="T69" s="46"/>
    </row>
    <row r="70" spans="1:42">
      <c r="B70" s="45"/>
      <c r="T70" s="46"/>
    </row>
    <row r="71" spans="1:42">
      <c r="B71" s="45"/>
      <c r="T71" s="46"/>
    </row>
    <row r="72" spans="1:42">
      <c r="B72" s="45"/>
      <c r="T72" s="46"/>
    </row>
    <row r="73" spans="1:42">
      <c r="B73" s="45"/>
      <c r="T73" s="46"/>
    </row>
    <row r="74" spans="1:42">
      <c r="B74" s="45"/>
      <c r="T74" s="46"/>
    </row>
    <row r="75" spans="1:42">
      <c r="B75" s="45"/>
      <c r="T75" s="46"/>
    </row>
    <row r="76" spans="1:42">
      <c r="B76" s="45"/>
      <c r="T76" s="46"/>
    </row>
    <row r="77" spans="1:42" s="41" customFormat="1" ht="16" thickBot="1">
      <c r="A77" s="40"/>
      <c r="B77" s="50" t="s">
        <v>217</v>
      </c>
      <c r="C77" s="51" t="s">
        <v>217</v>
      </c>
      <c r="D77" s="51" t="s">
        <v>217</v>
      </c>
      <c r="E77" s="51" t="s">
        <v>217</v>
      </c>
      <c r="F77" s="51" t="s">
        <v>217</v>
      </c>
      <c r="G77" s="51" t="s">
        <v>217</v>
      </c>
      <c r="H77" s="51" t="s">
        <v>217</v>
      </c>
      <c r="I77" s="51" t="s">
        <v>217</v>
      </c>
      <c r="J77" s="51" t="s">
        <v>217</v>
      </c>
      <c r="K77" s="51" t="s">
        <v>217</v>
      </c>
      <c r="L77" s="51" t="s">
        <v>217</v>
      </c>
      <c r="M77" s="51" t="s">
        <v>217</v>
      </c>
      <c r="N77" s="51" t="s">
        <v>217</v>
      </c>
      <c r="O77" s="51" t="s">
        <v>217</v>
      </c>
      <c r="P77" s="51" t="s">
        <v>217</v>
      </c>
      <c r="Q77" s="51" t="s">
        <v>217</v>
      </c>
      <c r="R77" s="51" t="s">
        <v>217</v>
      </c>
      <c r="S77" s="51" t="s">
        <v>217</v>
      </c>
      <c r="T77" s="49" t="s">
        <v>217</v>
      </c>
      <c r="V77" s="40"/>
      <c r="W77" s="40"/>
      <c r="X77" s="40"/>
      <c r="Y77" s="40"/>
      <c r="Z77" s="40"/>
      <c r="AA77" s="40"/>
      <c r="AB77" s="40"/>
      <c r="AC77" s="40"/>
      <c r="AD77" s="40"/>
      <c r="AE77" s="40"/>
      <c r="AF77" s="40"/>
      <c r="AG77" s="40"/>
      <c r="AH77" s="40"/>
      <c r="AI77" s="40"/>
      <c r="AJ77" s="40"/>
      <c r="AK77" s="40"/>
      <c r="AL77" s="40"/>
      <c r="AM77" s="40"/>
      <c r="AN77" s="40"/>
      <c r="AO77" s="40"/>
      <c r="AP77" s="40"/>
    </row>
    <row r="78" spans="1:42" s="41" customFormat="1" ht="16" thickTop="1">
      <c r="A78" s="40"/>
      <c r="B78" s="40"/>
      <c r="C78" s="40"/>
      <c r="D78" s="40"/>
      <c r="E78" s="40"/>
      <c r="F78" s="40"/>
      <c r="G78" s="40"/>
      <c r="H78" s="40"/>
      <c r="I78" s="40"/>
      <c r="J78" s="40"/>
      <c r="K78" s="40"/>
      <c r="L78" s="40"/>
      <c r="M78" s="40"/>
      <c r="N78" s="40"/>
      <c r="O78" s="40"/>
      <c r="P78" s="40"/>
      <c r="Q78" s="40"/>
      <c r="R78" s="40"/>
      <c r="S78" s="40"/>
      <c r="V78" s="40"/>
      <c r="W78" s="40"/>
      <c r="X78" s="40"/>
      <c r="Y78" s="40"/>
      <c r="Z78" s="40"/>
      <c r="AA78" s="40"/>
      <c r="AB78" s="40"/>
      <c r="AC78" s="40"/>
      <c r="AD78" s="40"/>
      <c r="AE78" s="40"/>
      <c r="AF78" s="40"/>
      <c r="AG78" s="40"/>
      <c r="AH78" s="40"/>
      <c r="AI78" s="40"/>
      <c r="AJ78" s="40"/>
      <c r="AK78" s="40"/>
      <c r="AL78" s="40"/>
      <c r="AM78" s="40"/>
      <c r="AN78" s="40"/>
      <c r="AO78" s="40"/>
      <c r="AP78" s="40"/>
    </row>
    <row r="79" spans="1:42" s="41" customFormat="1">
      <c r="A79" s="40"/>
      <c r="B79" s="40"/>
      <c r="C79" s="40"/>
      <c r="D79" s="40"/>
      <c r="E79" s="40"/>
      <c r="F79" s="40"/>
      <c r="G79" s="40"/>
      <c r="H79" s="40"/>
      <c r="I79" s="40"/>
      <c r="J79" s="40"/>
      <c r="K79" s="40"/>
      <c r="L79" s="40"/>
      <c r="M79" s="40"/>
      <c r="N79" s="40"/>
      <c r="O79" s="40"/>
      <c r="P79" s="40"/>
      <c r="Q79" s="40"/>
      <c r="R79" s="40"/>
      <c r="S79" s="40"/>
      <c r="V79" s="40"/>
      <c r="W79" s="40"/>
      <c r="X79" s="40"/>
      <c r="Y79" s="40"/>
      <c r="Z79" s="40"/>
      <c r="AA79" s="40"/>
      <c r="AB79" s="40"/>
      <c r="AC79" s="40"/>
      <c r="AD79" s="40"/>
      <c r="AE79" s="40"/>
      <c r="AF79" s="40"/>
      <c r="AG79" s="40"/>
      <c r="AH79" s="40"/>
      <c r="AI79" s="40"/>
      <c r="AJ79" s="40"/>
      <c r="AK79" s="40"/>
      <c r="AL79" s="40"/>
      <c r="AM79" s="40"/>
      <c r="AN79" s="40"/>
      <c r="AO79" s="40"/>
      <c r="AP79" s="40"/>
    </row>
    <row r="80" spans="1:42" s="41" customFormat="1">
      <c r="A80" s="40"/>
      <c r="B80" s="40"/>
      <c r="C80" s="40"/>
      <c r="D80" s="40"/>
      <c r="E80" s="40"/>
      <c r="F80" s="40"/>
      <c r="G80" s="40"/>
      <c r="H80" s="40"/>
      <c r="I80" s="40"/>
      <c r="J80" s="40"/>
      <c r="K80" s="40"/>
      <c r="L80" s="40"/>
      <c r="M80" s="40"/>
      <c r="N80" s="40"/>
      <c r="O80" s="40"/>
      <c r="P80" s="40"/>
      <c r="Q80" s="40"/>
      <c r="R80" s="40"/>
      <c r="S80" s="40"/>
      <c r="V80" s="40"/>
      <c r="W80" s="40"/>
      <c r="X80" s="40"/>
      <c r="Y80" s="40"/>
      <c r="Z80" s="40"/>
      <c r="AA80" s="40"/>
      <c r="AB80" s="40"/>
      <c r="AC80" s="40"/>
      <c r="AD80" s="40"/>
      <c r="AE80" s="40"/>
      <c r="AF80" s="40"/>
      <c r="AG80" s="40"/>
      <c r="AH80" s="40"/>
      <c r="AI80" s="40"/>
      <c r="AJ80" s="40"/>
      <c r="AK80" s="40"/>
      <c r="AL80" s="40"/>
      <c r="AM80" s="40"/>
      <c r="AN80" s="40"/>
      <c r="AO80" s="40"/>
      <c r="AP80" s="40"/>
    </row>
    <row r="81" spans="1:42" s="41" customFormat="1">
      <c r="A81" s="40"/>
      <c r="B81" s="40"/>
      <c r="C81" s="40"/>
      <c r="D81" s="40"/>
      <c r="E81" s="40"/>
      <c r="F81" s="40"/>
      <c r="G81" s="40"/>
      <c r="H81" s="40"/>
      <c r="I81" s="40"/>
      <c r="J81" s="40"/>
      <c r="K81" s="40"/>
      <c r="L81" s="40"/>
      <c r="M81" s="40"/>
      <c r="N81" s="40"/>
      <c r="O81" s="40"/>
      <c r="P81" s="40"/>
      <c r="Q81" s="40"/>
      <c r="R81" s="40"/>
      <c r="S81" s="40"/>
      <c r="V81" s="40"/>
      <c r="W81" s="40"/>
      <c r="X81" s="40"/>
      <c r="Y81" s="40"/>
      <c r="Z81" s="40"/>
      <c r="AA81" s="40"/>
      <c r="AB81" s="40"/>
      <c r="AC81" s="40"/>
      <c r="AD81" s="40"/>
      <c r="AE81" s="40"/>
      <c r="AF81" s="40"/>
      <c r="AG81" s="40"/>
      <c r="AH81" s="40"/>
      <c r="AI81" s="40"/>
      <c r="AJ81" s="40"/>
      <c r="AK81" s="40"/>
      <c r="AL81" s="40"/>
      <c r="AM81" s="40"/>
      <c r="AN81" s="40"/>
      <c r="AO81" s="40"/>
      <c r="AP81" s="40"/>
    </row>
    <row r="82" spans="1:42" s="41" customFormat="1">
      <c r="A82" s="40"/>
      <c r="B82" s="40"/>
      <c r="C82" s="40"/>
      <c r="D82" s="40"/>
      <c r="E82" s="40"/>
      <c r="F82" s="40"/>
      <c r="G82" s="40"/>
      <c r="H82" s="40"/>
      <c r="I82" s="40"/>
      <c r="J82" s="40"/>
      <c r="K82" s="40"/>
      <c r="L82" s="40"/>
      <c r="M82" s="40"/>
      <c r="N82" s="40"/>
      <c r="O82" s="40"/>
      <c r="P82" s="40"/>
      <c r="Q82" s="40"/>
      <c r="R82" s="40"/>
      <c r="S82" s="40"/>
      <c r="V82" s="40"/>
      <c r="W82" s="40"/>
      <c r="X82" s="40"/>
      <c r="Y82" s="40"/>
      <c r="Z82" s="40"/>
      <c r="AA82" s="40"/>
      <c r="AB82" s="40"/>
      <c r="AC82" s="40"/>
      <c r="AD82" s="40"/>
      <c r="AE82" s="40"/>
      <c r="AF82" s="40"/>
      <c r="AG82" s="40"/>
      <c r="AH82" s="40"/>
      <c r="AI82" s="40"/>
      <c r="AJ82" s="40"/>
      <c r="AK82" s="40"/>
      <c r="AL82" s="40"/>
      <c r="AM82" s="40"/>
      <c r="AN82" s="40"/>
      <c r="AO82" s="40"/>
      <c r="AP82" s="40"/>
    </row>
    <row r="83" spans="1:42" s="41" customFormat="1">
      <c r="A83" s="40"/>
      <c r="B83" s="40"/>
      <c r="C83" s="40"/>
      <c r="D83" s="40"/>
      <c r="E83" s="40"/>
      <c r="F83" s="40"/>
      <c r="G83" s="40"/>
      <c r="H83" s="40"/>
      <c r="I83" s="40"/>
      <c r="J83" s="40"/>
      <c r="K83" s="40"/>
      <c r="L83" s="40"/>
      <c r="M83" s="40"/>
      <c r="N83" s="40"/>
      <c r="O83" s="40"/>
      <c r="P83" s="40"/>
      <c r="Q83" s="40"/>
      <c r="R83" s="40"/>
      <c r="S83" s="40"/>
      <c r="V83" s="40"/>
      <c r="W83" s="40"/>
      <c r="X83" s="40"/>
      <c r="Y83" s="40"/>
      <c r="Z83" s="40"/>
      <c r="AA83" s="40"/>
      <c r="AB83" s="40"/>
      <c r="AC83" s="40"/>
      <c r="AD83" s="40"/>
      <c r="AE83" s="40"/>
      <c r="AF83" s="40"/>
      <c r="AG83" s="40"/>
      <c r="AH83" s="40"/>
      <c r="AI83" s="40"/>
      <c r="AJ83" s="40"/>
      <c r="AK83" s="40"/>
      <c r="AL83" s="40"/>
      <c r="AM83" s="40"/>
      <c r="AN83" s="40"/>
      <c r="AO83" s="40"/>
      <c r="AP83" s="40"/>
    </row>
    <row r="84" spans="1:42" s="41" customFormat="1">
      <c r="A84" s="40"/>
      <c r="B84" s="40"/>
      <c r="C84" s="40"/>
      <c r="D84" s="40"/>
      <c r="E84" s="40"/>
      <c r="F84" s="40"/>
      <c r="G84" s="40"/>
      <c r="H84" s="40"/>
      <c r="I84" s="40"/>
      <c r="J84" s="40"/>
      <c r="K84" s="40"/>
      <c r="L84" s="40"/>
      <c r="M84" s="40"/>
      <c r="N84" s="40"/>
      <c r="O84" s="40"/>
      <c r="P84" s="40"/>
      <c r="Q84" s="40"/>
      <c r="R84" s="40"/>
      <c r="S84" s="40"/>
      <c r="V84" s="40"/>
      <c r="W84" s="40"/>
      <c r="X84" s="40"/>
      <c r="Y84" s="40"/>
      <c r="Z84" s="40"/>
      <c r="AA84" s="40"/>
      <c r="AB84" s="40"/>
      <c r="AC84" s="40"/>
      <c r="AD84" s="40"/>
      <c r="AE84" s="40"/>
      <c r="AF84" s="40"/>
      <c r="AG84" s="40"/>
      <c r="AH84" s="40"/>
      <c r="AI84" s="40"/>
      <c r="AJ84" s="40"/>
      <c r="AK84" s="40"/>
      <c r="AL84" s="40"/>
      <c r="AM84" s="40"/>
      <c r="AN84" s="40"/>
      <c r="AO84" s="40"/>
      <c r="AP84" s="40"/>
    </row>
    <row r="85" spans="1:42" s="41" customFormat="1">
      <c r="A85" s="40"/>
      <c r="B85" s="40"/>
      <c r="C85" s="40"/>
      <c r="D85" s="40"/>
      <c r="E85" s="40"/>
      <c r="F85" s="40"/>
      <c r="G85" s="40"/>
      <c r="H85" s="40"/>
      <c r="I85" s="40"/>
      <c r="J85" s="40"/>
      <c r="K85" s="40"/>
      <c r="L85" s="40"/>
      <c r="M85" s="40"/>
      <c r="N85" s="40"/>
      <c r="O85" s="40"/>
      <c r="P85" s="40"/>
      <c r="Q85" s="40"/>
      <c r="R85" s="40"/>
      <c r="S85" s="40"/>
      <c r="V85" s="40"/>
      <c r="W85" s="40"/>
      <c r="X85" s="40"/>
      <c r="Y85" s="40"/>
      <c r="Z85" s="40"/>
      <c r="AA85" s="40"/>
      <c r="AB85" s="40"/>
      <c r="AC85" s="40"/>
      <c r="AD85" s="40"/>
      <c r="AE85" s="40"/>
      <c r="AF85" s="40"/>
      <c r="AG85" s="40"/>
      <c r="AH85" s="40"/>
      <c r="AI85" s="40"/>
      <c r="AJ85" s="40"/>
      <c r="AK85" s="40"/>
      <c r="AL85" s="40"/>
      <c r="AM85" s="40"/>
      <c r="AN85" s="40"/>
      <c r="AO85" s="40"/>
      <c r="AP85" s="40"/>
    </row>
    <row r="93" spans="1:42" ht="15" customHeight="1"/>
  </sheetData>
  <sheetProtection algorithmName="SHA-512" hashValue="IEe15U3GXswULzAtqalHo812z2L8gEA7v8gz3j5KWOM+CNtQzoJG1TF5irpc0SzpZgwgYf5N1RNx1IxbDhAZ0A==" saltValue="LeLDxWayC1a2P2FWHF9HbQ==" spinCount="100000" sheet="1" objects="1" scenarios="1"/>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D33EF-501B-4BD3-87E4-40BE523F3E98}">
  <sheetPr codeName="Hoja7"/>
  <dimension ref="A1:AB94"/>
  <sheetViews>
    <sheetView showGridLines="0" zoomScale="130" zoomScaleNormal="130" workbookViewId="0">
      <selection activeCell="X15" sqref="X15"/>
    </sheetView>
  </sheetViews>
  <sheetFormatPr baseColWidth="10" defaultColWidth="10.6640625" defaultRowHeight="15"/>
  <cols>
    <col min="1" max="1" width="10.83203125" customWidth="1"/>
    <col min="2" max="2" width="4.5" customWidth="1"/>
    <col min="3" max="3" width="15.5" customWidth="1"/>
    <col min="4" max="4" width="5.1640625" customWidth="1"/>
    <col min="5" max="5" width="50.5" customWidth="1"/>
    <col min="6" max="11" width="8.6640625" customWidth="1"/>
    <col min="12" max="12" width="7.33203125" customWidth="1"/>
    <col min="16" max="16" width="5.6640625" customWidth="1"/>
    <col min="17" max="17" width="39.83203125" customWidth="1"/>
    <col min="23" max="23" width="7.6640625" customWidth="1"/>
  </cols>
  <sheetData>
    <row r="1" spans="1:28" s="4" customFormat="1" ht="16">
      <c r="A1"/>
      <c r="D1" s="4" t="s">
        <v>217</v>
      </c>
      <c r="E1"/>
      <c r="F1" s="27" t="str">
        <f t="shared" ref="F1:K1" si="0">+IF(F5=0,"",F2)</f>
        <v>1. Detección y análisis de necesidades</v>
      </c>
      <c r="G1" s="27" t="str">
        <f t="shared" si="0"/>
        <v>2. Diseño - 3. Construcción</v>
      </c>
      <c r="H1" s="27" t="str">
        <f t="shared" si="0"/>
        <v>4. Recolección/acopio</v>
      </c>
      <c r="I1" s="27" t="str">
        <f t="shared" si="0"/>
        <v>5. Procesamiento</v>
      </c>
      <c r="J1" s="27" t="str">
        <f t="shared" si="0"/>
        <v>6. Análisis</v>
      </c>
      <c r="K1" s="27" t="str">
        <f t="shared" si="0"/>
        <v>7. Difusión</v>
      </c>
      <c r="Q1"/>
      <c r="R1" s="27" t="str">
        <f>+IF(R5=0,"",R2)</f>
        <v>2. Diseño - 3. Construcción</v>
      </c>
      <c r="S1" s="27" t="str">
        <f>+IF(S5=0,"",S2)</f>
        <v>4. Recolección/acopio</v>
      </c>
      <c r="T1" s="27" t="str">
        <f>+IF(T5=0,"",T2)</f>
        <v>5. Procesamiento</v>
      </c>
      <c r="U1" s="27" t="str">
        <f>+IF(U5=0,"",U2)</f>
        <v>6. Análisis</v>
      </c>
      <c r="V1" s="27" t="str">
        <f>+IF(V5=0,"",V2)</f>
        <v>7. Difusión</v>
      </c>
    </row>
    <row r="2" spans="1:28" ht="16">
      <c r="D2" s="4" t="s">
        <v>217</v>
      </c>
      <c r="F2" s="131" t="s">
        <v>8</v>
      </c>
      <c r="G2" s="131" t="s">
        <v>27</v>
      </c>
      <c r="H2" s="131" t="s">
        <v>121</v>
      </c>
      <c r="I2" s="131" t="s">
        <v>146</v>
      </c>
      <c r="J2" s="131" t="s">
        <v>178</v>
      </c>
      <c r="K2" s="131" t="s">
        <v>198</v>
      </c>
      <c r="R2" s="131" t="s">
        <v>27</v>
      </c>
      <c r="S2" s="131" t="s">
        <v>121</v>
      </c>
      <c r="T2" s="131" t="s">
        <v>146</v>
      </c>
      <c r="U2" s="131" t="s">
        <v>178</v>
      </c>
      <c r="V2" s="131" t="s">
        <v>198</v>
      </c>
    </row>
    <row r="3" spans="1:28" ht="20" thickBot="1">
      <c r="B3" s="68" t="s">
        <v>217</v>
      </c>
      <c r="C3" s="2" t="s">
        <v>11</v>
      </c>
      <c r="D3" s="4" t="s">
        <v>217</v>
      </c>
      <c r="E3" s="24" t="s">
        <v>291</v>
      </c>
      <c r="F3" s="25">
        <f>IFERROR((SUM(F6:F10)+F12)/F5,0)</f>
        <v>1</v>
      </c>
      <c r="G3" s="25">
        <f t="shared" ref="G3:K3" si="1">IFERROR((SUM(G6:G10)+G12)/G5,0)</f>
        <v>8.6956521739130432E-2</v>
      </c>
      <c r="H3" s="25">
        <f t="shared" si="1"/>
        <v>0</v>
      </c>
      <c r="I3" s="25">
        <f t="shared" si="1"/>
        <v>0</v>
      </c>
      <c r="J3" s="25">
        <f t="shared" si="1"/>
        <v>0</v>
      </c>
      <c r="K3" s="25">
        <f t="shared" si="1"/>
        <v>0</v>
      </c>
      <c r="Q3" s="24" t="s">
        <v>291</v>
      </c>
      <c r="R3" s="25">
        <f>IFERROR((SUM(R6)+R8)/R5,0)</f>
        <v>0</v>
      </c>
      <c r="S3" s="25">
        <f t="shared" ref="S3:V3" si="2">IFERROR((SUM(S6)+S8)/S5,0)</f>
        <v>0</v>
      </c>
      <c r="T3" s="25">
        <f t="shared" si="2"/>
        <v>0</v>
      </c>
      <c r="U3" s="25">
        <f t="shared" si="2"/>
        <v>0</v>
      </c>
      <c r="V3" s="25">
        <f t="shared" si="2"/>
        <v>0</v>
      </c>
    </row>
    <row r="4" spans="1:28" ht="20" thickBot="1">
      <c r="B4" s="72" t="s">
        <v>217</v>
      </c>
      <c r="C4" s="2" t="s">
        <v>17</v>
      </c>
      <c r="D4" s="4" t="s">
        <v>217</v>
      </c>
      <c r="E4" t="s">
        <v>292</v>
      </c>
      <c r="F4" s="26">
        <f t="shared" ref="F4:K4" si="3">+IF(F5=0,"",1)</f>
        <v>1</v>
      </c>
      <c r="G4" s="26">
        <f t="shared" si="3"/>
        <v>1</v>
      </c>
      <c r="H4" s="26">
        <f t="shared" si="3"/>
        <v>1</v>
      </c>
      <c r="I4" s="26">
        <f t="shared" si="3"/>
        <v>1</v>
      </c>
      <c r="J4" s="26">
        <f t="shared" si="3"/>
        <v>1</v>
      </c>
      <c r="K4" s="26">
        <f t="shared" si="3"/>
        <v>1</v>
      </c>
      <c r="Q4" t="s">
        <v>294</v>
      </c>
      <c r="R4" s="26">
        <f>+IF(R5=0,"",1)</f>
        <v>1</v>
      </c>
      <c r="S4" s="26">
        <f>+IF(S5=0,"",1)</f>
        <v>1</v>
      </c>
      <c r="T4" s="26">
        <f>+IF(T5=0,"",1)</f>
        <v>1</v>
      </c>
      <c r="U4" s="26">
        <f>+IF(U5=0,"",1)</f>
        <v>1</v>
      </c>
      <c r="V4" s="26">
        <f>+IF(V5=0,"",1)</f>
        <v>1</v>
      </c>
      <c r="AA4" s="134"/>
      <c r="AB4" s="132"/>
    </row>
    <row r="5" spans="1:28" ht="20" thickBot="1">
      <c r="B5" s="69" t="s">
        <v>217</v>
      </c>
      <c r="C5" s="2" t="s">
        <v>20</v>
      </c>
      <c r="D5" s="4" t="s">
        <v>217</v>
      </c>
      <c r="E5" s="27" t="s">
        <v>295</v>
      </c>
      <c r="F5" s="23">
        <f>+COUNTIFS(ListasChequeo!$C$4:$C$199,Resumen!F$2)</f>
        <v>8</v>
      </c>
      <c r="G5" s="23">
        <f>+COUNTIFS(ListasChequeo!$C$4:$C$199,Resumen!G$2)</f>
        <v>92</v>
      </c>
      <c r="H5" s="23">
        <f>+COUNTIFS(ListasChequeo!$C$4:$C$199,Resumen!H$2)</f>
        <v>24</v>
      </c>
      <c r="I5" s="23">
        <f>+COUNTIFS(ListasChequeo!$C$4:$C$199,Resumen!I$2)</f>
        <v>34</v>
      </c>
      <c r="J5" s="23">
        <f>+COUNTIFS(ListasChequeo!$C$4:$C$199,Resumen!J$2)</f>
        <v>23</v>
      </c>
      <c r="K5" s="23">
        <f>+COUNTIFS(ListasChequeo!$C$4:$C$199,Resumen!K$2)</f>
        <v>15</v>
      </c>
      <c r="Q5" s="27" t="s">
        <v>296</v>
      </c>
      <c r="R5" s="23">
        <f>+COUNTIF(Indicadores!$C$4:$C$47,Resumen!R$2)</f>
        <v>9</v>
      </c>
      <c r="S5" s="23">
        <f>+COUNTIF(Indicadores!$C$4:$C$47,Resumen!S$2)</f>
        <v>18</v>
      </c>
      <c r="T5" s="23">
        <f>+COUNTIF(Indicadores!$C$4:$C$47,Resumen!T$2)</f>
        <v>11</v>
      </c>
      <c r="U5" s="23">
        <f>+COUNTIF(Indicadores!$C$4:$C$47,Resumen!U$2)</f>
        <v>5</v>
      </c>
      <c r="V5" s="23">
        <f>+COUNTIF(Indicadores!$C$4:$C$47,Resumen!V$2)</f>
        <v>1</v>
      </c>
      <c r="AA5" s="134"/>
      <c r="AB5" s="132"/>
    </row>
    <row r="6" spans="1:28" ht="20" thickBot="1">
      <c r="B6" s="71" t="s">
        <v>217</v>
      </c>
      <c r="C6" s="2" t="s">
        <v>219</v>
      </c>
      <c r="D6" s="4" t="s">
        <v>217</v>
      </c>
      <c r="E6" s="2" t="s">
        <v>11</v>
      </c>
      <c r="F6" s="3">
        <f>+COUNTIFS(ListasChequeo!$C$4:$C$199,Resumen!F$2,ListasChequeo!$G$4:$G$199,Resumen!$E6)</f>
        <v>1</v>
      </c>
      <c r="G6" s="3">
        <f>+COUNTIFS(ListasChequeo!$C$4:$C$199,Resumen!G$2,ListasChequeo!$G$4:$G$199,Resumen!$E6)</f>
        <v>0</v>
      </c>
      <c r="H6" s="3">
        <f>+COUNTIFS(ListasChequeo!$C$4:$C$199,Resumen!H$2,ListasChequeo!$G$4:$G$199,Resumen!$E6)</f>
        <v>0</v>
      </c>
      <c r="I6" s="3">
        <f>+COUNTIFS(ListasChequeo!$C$4:$C$199,Resumen!I$2,ListasChequeo!$G$4:$G$199,Resumen!$E6)</f>
        <v>0</v>
      </c>
      <c r="J6" s="3">
        <f>+COUNTIFS(ListasChequeo!$C$4:$C$199,Resumen!J$2,ListasChequeo!$G$4:$G$199,Resumen!$E6)</f>
        <v>0</v>
      </c>
      <c r="K6" s="3">
        <f>+COUNTIFS(ListasChequeo!$C$4:$C$199,Resumen!K$2,ListasChequeo!$G$4:$G$199,Resumen!$E6)</f>
        <v>0</v>
      </c>
      <c r="L6" s="3">
        <f t="shared" ref="L6:L12" si="4">SUM(F6:K6)</f>
        <v>1</v>
      </c>
      <c r="M6" s="3" t="s">
        <v>8</v>
      </c>
      <c r="N6" s="2" t="str">
        <f>+IF(L6=0,"",E6)</f>
        <v>Se hace como está documentado</v>
      </c>
      <c r="O6" s="3">
        <f t="shared" ref="O6:O12" si="5">L6</f>
        <v>1</v>
      </c>
      <c r="Q6" s="2" t="s">
        <v>290</v>
      </c>
      <c r="R6" s="3">
        <f>+COUNTIFS(Indicadores!$C$4:$C$47,Resumen!R$2,Indicadores!$F$4:$F$47,"Si",Indicadores!$G$4:$G$47,"&gt;0")</f>
        <v>0</v>
      </c>
      <c r="S6" s="3">
        <f>+COUNTIFS(Indicadores!$C$4:$C$47,Resumen!S$2,Indicadores!$F$4:$F$47,"Si",Indicadores!$G$4:$G$47,"&gt;0")</f>
        <v>0</v>
      </c>
      <c r="T6" s="3">
        <f>+COUNTIFS(Indicadores!$C$4:$C$47,Resumen!T$2,Indicadores!$F$4:$F$47,"Si",Indicadores!$G$4:$G$47,"&gt;0")</f>
        <v>0</v>
      </c>
      <c r="U6" s="3">
        <f>+COUNTIFS(Indicadores!$C$4:$C$47,Resumen!U$2,Indicadores!$F$4:$F$47,"Si",Indicadores!$G$4:$G$47,"&gt;0")</f>
        <v>0</v>
      </c>
      <c r="V6" s="3">
        <f>+COUNTIFS(Indicadores!$C$4:$C$47,Resumen!V$2,Indicadores!$F$4:$F$47,"Si",Indicadores!$G$4:$G$47,"&gt;0")</f>
        <v>0</v>
      </c>
      <c r="W6" s="3">
        <f>SUM(R6:V6)</f>
        <v>0</v>
      </c>
      <c r="X6" s="3" t="str">
        <f>+IF(W6=0,"",Q6)</f>
        <v/>
      </c>
      <c r="AA6" s="134"/>
      <c r="AB6" s="132"/>
    </row>
    <row r="7" spans="1:28" ht="20" thickBot="1">
      <c r="B7" s="70" t="s">
        <v>217</v>
      </c>
      <c r="C7" s="2" t="s">
        <v>14</v>
      </c>
      <c r="D7" s="4" t="s">
        <v>217</v>
      </c>
      <c r="E7" s="2" t="s">
        <v>17</v>
      </c>
      <c r="F7" s="3">
        <f>+COUNTIFS(ListasChequeo!$C$4:$C$199,Resumen!F$2,ListasChequeo!$G$4:$G$199,Resumen!$E7)</f>
        <v>1</v>
      </c>
      <c r="G7" s="3">
        <f>+COUNTIFS(ListasChequeo!$C$4:$C$199,Resumen!G$2,ListasChequeo!$G$4:$G$199,Resumen!$E7)</f>
        <v>0</v>
      </c>
      <c r="H7" s="3">
        <f>+COUNTIFS(ListasChequeo!$C$4:$C$199,Resumen!H$2,ListasChequeo!$G$4:$G$199,Resumen!$E7)</f>
        <v>0</v>
      </c>
      <c r="I7" s="3">
        <f>+COUNTIFS(ListasChequeo!$C$4:$C$199,Resumen!I$2,ListasChequeo!$G$4:$G$199,Resumen!$E7)</f>
        <v>0</v>
      </c>
      <c r="J7" s="3">
        <f>+COUNTIFS(ListasChequeo!$C$4:$C$199,Resumen!J$2,ListasChequeo!$G$4:$G$199,Resumen!$E7)</f>
        <v>0</v>
      </c>
      <c r="K7" s="3">
        <f>+COUNTIFS(ListasChequeo!$C$4:$C$199,Resumen!K$2,ListasChequeo!$G$4:$G$199,Resumen!$E7)</f>
        <v>0</v>
      </c>
      <c r="L7" s="3">
        <f t="shared" si="4"/>
        <v>1</v>
      </c>
      <c r="M7" s="3" t="s">
        <v>27</v>
      </c>
      <c r="N7" s="2" t="str">
        <f t="shared" ref="N7:N12" si="6">+IF(L7=0,"",E7)</f>
        <v>Se está documentando</v>
      </c>
      <c r="O7" s="3">
        <f t="shared" si="5"/>
        <v>1</v>
      </c>
      <c r="Q7" s="2" t="s">
        <v>293</v>
      </c>
      <c r="R7" s="3">
        <f>R5-R6-R8</f>
        <v>9</v>
      </c>
      <c r="S7" s="3">
        <f t="shared" ref="S7:V7" si="7">S5-S6-S8</f>
        <v>18</v>
      </c>
      <c r="T7" s="3">
        <f t="shared" si="7"/>
        <v>11</v>
      </c>
      <c r="U7" s="3">
        <f t="shared" si="7"/>
        <v>5</v>
      </c>
      <c r="V7" s="3">
        <f t="shared" si="7"/>
        <v>1</v>
      </c>
      <c r="W7" s="3">
        <f t="shared" ref="W7:W8" si="8">SUM(R7:V7)</f>
        <v>44</v>
      </c>
      <c r="X7" s="3" t="str">
        <f t="shared" ref="X7:X8" si="9">+IF(W7=0,"",Q7)</f>
        <v>No reporta</v>
      </c>
      <c r="AA7" s="134"/>
      <c r="AB7" s="132"/>
    </row>
    <row r="8" spans="1:28" ht="17">
      <c r="D8" s="4" t="s">
        <v>217</v>
      </c>
      <c r="E8" s="2" t="s">
        <v>20</v>
      </c>
      <c r="F8" s="3">
        <f>+COUNTIFS(ListasChequeo!$C$4:$C$199,Resumen!F$2,ListasChequeo!$G$4:$G$199,Resumen!$E8)</f>
        <v>4</v>
      </c>
      <c r="G8" s="3">
        <f>+COUNTIFS(ListasChequeo!$C$4:$C$199,Resumen!G$2,ListasChequeo!$G$4:$G$199,Resumen!$E8)</f>
        <v>8</v>
      </c>
      <c r="H8" s="3">
        <f>+COUNTIFS(ListasChequeo!$C$4:$C$199,Resumen!H$2,ListasChequeo!$G$4:$G$199,Resumen!$E8)</f>
        <v>0</v>
      </c>
      <c r="I8" s="3">
        <f>+COUNTIFS(ListasChequeo!$C$4:$C$199,Resumen!I$2,ListasChequeo!$G$4:$G$199,Resumen!$E8)</f>
        <v>0</v>
      </c>
      <c r="J8" s="3">
        <f>+COUNTIFS(ListasChequeo!$C$4:$C$199,Resumen!J$2,ListasChequeo!$G$4:$G$199,Resumen!$E8)</f>
        <v>0</v>
      </c>
      <c r="K8" s="3">
        <f>+COUNTIFS(ListasChequeo!$C$4:$C$199,Resumen!K$2,ListasChequeo!$G$4:$G$199,Resumen!$E8)</f>
        <v>0</v>
      </c>
      <c r="L8" s="3">
        <f t="shared" si="4"/>
        <v>12</v>
      </c>
      <c r="M8" s="3" t="s">
        <v>121</v>
      </c>
      <c r="N8" s="2" t="str">
        <f t="shared" si="6"/>
        <v>Se hace, pero no está documentado</v>
      </c>
      <c r="O8" s="3">
        <f t="shared" si="5"/>
        <v>12</v>
      </c>
      <c r="Q8" s="2" t="s">
        <v>342</v>
      </c>
      <c r="R8" s="3">
        <f>+COUNTIFS(Indicadores!$C$4:$C$47,Resumen!R$2,Indicadores!$F$4:$F$47,"No")</f>
        <v>0</v>
      </c>
      <c r="S8" s="3">
        <f>+COUNTIFS(Indicadores!$C$4:$C$47,Resumen!S$2,Indicadores!$F$4:$F$47,"No")</f>
        <v>0</v>
      </c>
      <c r="T8" s="3">
        <f>+COUNTIFS(Indicadores!$C$4:$C$47,Resumen!T$2,Indicadores!$F$4:$F$47,"No")</f>
        <v>0</v>
      </c>
      <c r="U8" s="3">
        <f>+COUNTIFS(Indicadores!$C$4:$C$47,Resumen!U$2,Indicadores!$F$4:$F$47,"No")</f>
        <v>0</v>
      </c>
      <c r="V8" s="3">
        <f>+COUNTIFS(Indicadores!$C$4:$C$47,Resumen!V$2,Indicadores!$F$4:$F$47,"No")</f>
        <v>0</v>
      </c>
      <c r="W8" s="3">
        <f t="shared" si="8"/>
        <v>0</v>
      </c>
      <c r="X8" s="3" t="str">
        <f t="shared" si="9"/>
        <v/>
      </c>
      <c r="AA8" s="134"/>
      <c r="AB8" s="132"/>
    </row>
    <row r="9" spans="1:28" ht="17">
      <c r="D9" s="4" t="s">
        <v>217</v>
      </c>
      <c r="E9" s="2" t="s">
        <v>219</v>
      </c>
      <c r="F9" s="3">
        <f>+COUNTIFS(ListasChequeo!$C$4:$C$199,Resumen!F$2,ListasChequeo!$G$4:$G$199,Resumen!$E9)</f>
        <v>1</v>
      </c>
      <c r="G9" s="3">
        <f>+COUNTIFS(ListasChequeo!$C$4:$C$199,Resumen!G$2,ListasChequeo!$G$4:$G$199,Resumen!$E9)</f>
        <v>0</v>
      </c>
      <c r="H9" s="3">
        <f>+COUNTIFS(ListasChequeo!$C$4:$C$199,Resumen!H$2,ListasChequeo!$G$4:$G$199,Resumen!$E9)</f>
        <v>0</v>
      </c>
      <c r="I9" s="3">
        <f>+COUNTIFS(ListasChequeo!$C$4:$C$199,Resumen!I$2,ListasChequeo!$G$4:$G$199,Resumen!$E9)</f>
        <v>0</v>
      </c>
      <c r="J9" s="3">
        <f>+COUNTIFS(ListasChequeo!$C$4:$C$199,Resumen!J$2,ListasChequeo!$G$4:$G$199,Resumen!$E9)</f>
        <v>0</v>
      </c>
      <c r="K9" s="3">
        <f>+COUNTIFS(ListasChequeo!$C$4:$C$199,Resumen!K$2,ListasChequeo!$G$4:$G$199,Resumen!$E9)</f>
        <v>0</v>
      </c>
      <c r="L9" s="3">
        <f t="shared" si="4"/>
        <v>1</v>
      </c>
      <c r="M9" s="3" t="s">
        <v>146</v>
      </c>
      <c r="N9" s="2" t="str">
        <f t="shared" si="6"/>
        <v>Está documentado, pero no se hace de esa forma</v>
      </c>
      <c r="O9" s="3">
        <f t="shared" si="5"/>
        <v>1</v>
      </c>
      <c r="R9" s="2" t="str">
        <f t="shared" ref="R9:V10" si="10">+IF(R6=0,"",$Q6)</f>
        <v/>
      </c>
      <c r="S9" s="2" t="str">
        <f t="shared" si="10"/>
        <v/>
      </c>
      <c r="T9" s="2" t="str">
        <f t="shared" si="10"/>
        <v/>
      </c>
      <c r="U9" s="2" t="str">
        <f t="shared" si="10"/>
        <v/>
      </c>
      <c r="V9" s="2" t="str">
        <f t="shared" si="10"/>
        <v/>
      </c>
      <c r="AA9" s="134"/>
      <c r="AB9" s="132"/>
    </row>
    <row r="10" spans="1:28" ht="17">
      <c r="D10" s="4" t="s">
        <v>217</v>
      </c>
      <c r="E10" s="2" t="s">
        <v>14</v>
      </c>
      <c r="F10" s="3">
        <f>+COUNTIFS(ListasChequeo!$C$4:$C$199,Resumen!F$2,ListasChequeo!$G$4:$G$199,Resumen!$E10)</f>
        <v>1</v>
      </c>
      <c r="G10" s="3">
        <f>+COUNTIFS(ListasChequeo!$C$4:$C$199,Resumen!G$2,ListasChequeo!$G$4:$G$199,Resumen!$E10)</f>
        <v>0</v>
      </c>
      <c r="H10" s="3">
        <f>+COUNTIFS(ListasChequeo!$C$4:$C$199,Resumen!H$2,ListasChequeo!$G$4:$G$199,Resumen!$E10)</f>
        <v>0</v>
      </c>
      <c r="I10" s="3">
        <f>+COUNTIFS(ListasChequeo!$C$4:$C$199,Resumen!I$2,ListasChequeo!$G$4:$G$199,Resumen!$E10)</f>
        <v>0</v>
      </c>
      <c r="J10" s="3">
        <f>+COUNTIFS(ListasChequeo!$C$4:$C$199,Resumen!J$2,ListasChequeo!$G$4:$G$199,Resumen!$E10)</f>
        <v>0</v>
      </c>
      <c r="K10" s="3">
        <f>+COUNTIFS(ListasChequeo!$C$4:$C$199,Resumen!K$2,ListasChequeo!$G$4:$G$199,Resumen!$E10)</f>
        <v>0</v>
      </c>
      <c r="L10" s="3">
        <f t="shared" si="4"/>
        <v>1</v>
      </c>
      <c r="M10" s="3" t="s">
        <v>178</v>
      </c>
      <c r="N10" s="2" t="str">
        <f t="shared" si="6"/>
        <v>No se hace</v>
      </c>
      <c r="O10" s="3">
        <f t="shared" si="5"/>
        <v>1</v>
      </c>
      <c r="R10" s="2" t="str">
        <f t="shared" si="10"/>
        <v>No reporta</v>
      </c>
      <c r="S10" s="2" t="str">
        <f t="shared" si="10"/>
        <v>No reporta</v>
      </c>
      <c r="T10" s="2" t="str">
        <f t="shared" si="10"/>
        <v>No reporta</v>
      </c>
      <c r="U10" s="2" t="str">
        <f t="shared" si="10"/>
        <v>No reporta</v>
      </c>
      <c r="V10" s="2" t="str">
        <f t="shared" si="10"/>
        <v>No reporta</v>
      </c>
      <c r="AA10" s="134"/>
      <c r="AB10" s="132"/>
    </row>
    <row r="11" spans="1:28" ht="17">
      <c r="D11" s="4" t="s">
        <v>217</v>
      </c>
      <c r="E11" s="2" t="s">
        <v>297</v>
      </c>
      <c r="F11" s="3">
        <f>F5-SUM(F6:F10)-F12</f>
        <v>0</v>
      </c>
      <c r="G11" s="3">
        <f t="shared" ref="G11:K11" si="11">G5-SUM(G6:G10)-G12</f>
        <v>84</v>
      </c>
      <c r="H11" s="3">
        <f t="shared" si="11"/>
        <v>24</v>
      </c>
      <c r="I11" s="3">
        <f t="shared" si="11"/>
        <v>34</v>
      </c>
      <c r="J11" s="3">
        <f t="shared" si="11"/>
        <v>23</v>
      </c>
      <c r="K11" s="3">
        <f t="shared" si="11"/>
        <v>15</v>
      </c>
      <c r="L11" s="3">
        <f t="shared" si="4"/>
        <v>180</v>
      </c>
      <c r="M11" s="3" t="s">
        <v>198</v>
      </c>
      <c r="N11" s="2" t="str">
        <f t="shared" si="6"/>
        <v>No reporta estado</v>
      </c>
      <c r="O11" s="3">
        <f t="shared" si="5"/>
        <v>180</v>
      </c>
      <c r="R11" s="2" t="str">
        <f>+IF(R8=0,"",$Q8)</f>
        <v/>
      </c>
      <c r="S11" s="2" t="str">
        <f t="shared" ref="S11:V11" si="12">+IF(S8=0,"",$Q8)</f>
        <v/>
      </c>
      <c r="T11" s="2" t="str">
        <f t="shared" si="12"/>
        <v/>
      </c>
      <c r="U11" s="2" t="str">
        <f t="shared" si="12"/>
        <v/>
      </c>
      <c r="V11" s="2" t="str">
        <f t="shared" si="12"/>
        <v/>
      </c>
      <c r="AA11" s="134"/>
      <c r="AB11" s="132"/>
    </row>
    <row r="12" spans="1:28" ht="17">
      <c r="D12" s="4" t="s">
        <v>217</v>
      </c>
      <c r="E12" s="2" t="s">
        <v>342</v>
      </c>
      <c r="F12" s="3">
        <f>+COUNTIFS(ListasChequeo!$C$4:$C$199,Resumen!F$2,ListasChequeo!$F$4:$F$199,"No")</f>
        <v>0</v>
      </c>
      <c r="G12" s="3">
        <f>+COUNTIFS(ListasChequeo!$C$4:$C$199,Resumen!G$2,ListasChequeo!$F$4:$F$199,"No")</f>
        <v>0</v>
      </c>
      <c r="H12" s="3">
        <f>+COUNTIFS(ListasChequeo!$C$4:$C$199,Resumen!H$2,ListasChequeo!$F$4:$F$199,"No")</f>
        <v>0</v>
      </c>
      <c r="I12" s="3">
        <f>+COUNTIFS(ListasChequeo!$C$4:$C$199,Resumen!I$2,ListasChequeo!$F$4:$F$199,"No")</f>
        <v>0</v>
      </c>
      <c r="J12" s="3">
        <f>+COUNTIFS(ListasChequeo!$C$4:$C$199,Resumen!J$2,ListasChequeo!$F$4:$F$199,"No")</f>
        <v>0</v>
      </c>
      <c r="K12" s="3">
        <f>+COUNTIFS(ListasChequeo!$C$4:$C$199,Resumen!K$2,ListasChequeo!$F$4:$F$199,"No")</f>
        <v>0</v>
      </c>
      <c r="L12" s="3">
        <f t="shared" si="4"/>
        <v>0</v>
      </c>
      <c r="M12" s="127"/>
      <c r="N12" s="2" t="str">
        <f t="shared" si="6"/>
        <v/>
      </c>
      <c r="O12" s="3">
        <f t="shared" si="5"/>
        <v>0</v>
      </c>
      <c r="AA12" s="134"/>
      <c r="AB12" s="132"/>
    </row>
    <row r="13" spans="1:28" ht="17">
      <c r="D13" s="4" t="s">
        <v>217</v>
      </c>
      <c r="F13" s="2" t="str">
        <f t="shared" ref="F13:K18" si="13">+IF(F6=0,"",$E6)</f>
        <v>Se hace como está documentado</v>
      </c>
      <c r="G13" s="2" t="str">
        <f t="shared" si="13"/>
        <v/>
      </c>
      <c r="H13" s="2" t="str">
        <f t="shared" si="13"/>
        <v/>
      </c>
      <c r="I13" s="2" t="str">
        <f t="shared" si="13"/>
        <v/>
      </c>
      <c r="J13" s="2" t="str">
        <f t="shared" si="13"/>
        <v/>
      </c>
      <c r="K13" s="2" t="str">
        <f t="shared" si="13"/>
        <v/>
      </c>
      <c r="L13" t="s">
        <v>217</v>
      </c>
      <c r="M13" s="4"/>
      <c r="N13" s="4"/>
      <c r="O13" s="4"/>
      <c r="AA13" s="134"/>
      <c r="AB13" s="132"/>
    </row>
    <row r="14" spans="1:28" ht="17">
      <c r="D14" s="4" t="s">
        <v>217</v>
      </c>
      <c r="F14" s="2" t="str">
        <f t="shared" si="13"/>
        <v>Se está documentando</v>
      </c>
      <c r="G14" s="2" t="str">
        <f t="shared" si="13"/>
        <v/>
      </c>
      <c r="H14" s="2" t="str">
        <f t="shared" si="13"/>
        <v/>
      </c>
      <c r="I14" s="2" t="str">
        <f t="shared" si="13"/>
        <v/>
      </c>
      <c r="J14" s="2" t="str">
        <f t="shared" si="13"/>
        <v/>
      </c>
      <c r="K14" s="2" t="str">
        <f t="shared" si="13"/>
        <v/>
      </c>
      <c r="L14" t="s">
        <v>217</v>
      </c>
      <c r="M14" s="4"/>
      <c r="N14" s="4"/>
      <c r="O14" s="4"/>
      <c r="AA14" s="134"/>
      <c r="AB14" s="132"/>
    </row>
    <row r="15" spans="1:28" ht="20" thickBot="1">
      <c r="B15" s="68" t="s">
        <v>217</v>
      </c>
      <c r="C15" s="1">
        <v>100</v>
      </c>
      <c r="D15" s="4" t="s">
        <v>217</v>
      </c>
      <c r="F15" s="2" t="str">
        <f t="shared" si="13"/>
        <v>Se hace, pero no está documentado</v>
      </c>
      <c r="G15" s="2" t="str">
        <f t="shared" si="13"/>
        <v>Se hace, pero no está documentado</v>
      </c>
      <c r="H15" s="2" t="str">
        <f t="shared" si="13"/>
        <v/>
      </c>
      <c r="I15" s="2" t="str">
        <f t="shared" si="13"/>
        <v/>
      </c>
      <c r="J15" s="2" t="str">
        <f t="shared" si="13"/>
        <v/>
      </c>
      <c r="K15" s="2" t="str">
        <f t="shared" si="13"/>
        <v/>
      </c>
      <c r="L15" t="s">
        <v>217</v>
      </c>
      <c r="M15" s="4"/>
      <c r="N15" s="4"/>
      <c r="O15" s="4"/>
      <c r="AA15" s="134"/>
      <c r="AB15" s="132"/>
    </row>
    <row r="16" spans="1:28" ht="20" thickBot="1">
      <c r="B16" s="72" t="s">
        <v>217</v>
      </c>
      <c r="C16" s="1" t="s">
        <v>332</v>
      </c>
      <c r="D16" s="4" t="s">
        <v>217</v>
      </c>
      <c r="F16" s="2" t="str">
        <f t="shared" si="13"/>
        <v>Está documentado, pero no se hace de esa forma</v>
      </c>
      <c r="G16" s="2" t="str">
        <f t="shared" si="13"/>
        <v/>
      </c>
      <c r="H16" s="2" t="str">
        <f t="shared" si="13"/>
        <v/>
      </c>
      <c r="I16" s="2" t="str">
        <f t="shared" si="13"/>
        <v/>
      </c>
      <c r="J16" s="2" t="str">
        <f t="shared" si="13"/>
        <v/>
      </c>
      <c r="K16" s="2" t="str">
        <f t="shared" si="13"/>
        <v/>
      </c>
      <c r="L16" t="s">
        <v>217</v>
      </c>
      <c r="M16" s="4"/>
      <c r="N16" s="4"/>
      <c r="O16" s="4"/>
      <c r="AA16" s="134"/>
      <c r="AB16" s="132"/>
    </row>
    <row r="17" spans="2:28" ht="20" thickBot="1">
      <c r="B17" s="69" t="s">
        <v>217</v>
      </c>
      <c r="C17" s="1" t="s">
        <v>333</v>
      </c>
      <c r="D17" s="4" t="s">
        <v>217</v>
      </c>
      <c r="F17" s="2" t="str">
        <f t="shared" si="13"/>
        <v>No se hace</v>
      </c>
      <c r="G17" s="2" t="str">
        <f t="shared" si="13"/>
        <v/>
      </c>
      <c r="H17" s="2" t="str">
        <f t="shared" si="13"/>
        <v/>
      </c>
      <c r="I17" s="2" t="str">
        <f t="shared" si="13"/>
        <v/>
      </c>
      <c r="J17" s="2" t="str">
        <f t="shared" si="13"/>
        <v/>
      </c>
      <c r="K17" s="2" t="str">
        <f t="shared" si="13"/>
        <v/>
      </c>
      <c r="L17" t="s">
        <v>217</v>
      </c>
      <c r="M17" s="4"/>
      <c r="N17" s="4"/>
      <c r="O17" s="4"/>
      <c r="AA17" s="134"/>
      <c r="AB17" s="132"/>
    </row>
    <row r="18" spans="2:28" ht="20" thickBot="1">
      <c r="B18" s="71" t="s">
        <v>217</v>
      </c>
      <c r="C18" s="1" t="s">
        <v>334</v>
      </c>
      <c r="D18" s="4" t="s">
        <v>217</v>
      </c>
      <c r="F18" s="2" t="str">
        <f t="shared" si="13"/>
        <v/>
      </c>
      <c r="G18" s="2" t="str">
        <f t="shared" si="13"/>
        <v>No reporta estado</v>
      </c>
      <c r="H18" s="2" t="str">
        <f t="shared" si="13"/>
        <v>No reporta estado</v>
      </c>
      <c r="I18" s="2" t="str">
        <f t="shared" si="13"/>
        <v>No reporta estado</v>
      </c>
      <c r="J18" s="2" t="str">
        <f t="shared" si="13"/>
        <v>No reporta estado</v>
      </c>
      <c r="K18" s="2" t="str">
        <f t="shared" si="13"/>
        <v>No reporta estado</v>
      </c>
      <c r="L18" t="s">
        <v>217</v>
      </c>
      <c r="M18" s="4"/>
      <c r="N18" s="4"/>
      <c r="O18" s="4"/>
      <c r="AA18" s="134"/>
      <c r="AB18" s="132"/>
    </row>
    <row r="19" spans="2:28" ht="20" thickBot="1">
      <c r="B19" s="70" t="s">
        <v>217</v>
      </c>
      <c r="C19" s="1" t="s">
        <v>335</v>
      </c>
      <c r="D19" s="4" t="s">
        <v>217</v>
      </c>
      <c r="F19" s="2" t="str">
        <f>+IF(F12=0,"",$E12)</f>
        <v/>
      </c>
      <c r="G19" s="2" t="str">
        <f t="shared" ref="G19:K19" si="14">+IF(G12=0,"",$E12)</f>
        <v/>
      </c>
      <c r="H19" s="2" t="str">
        <f t="shared" si="14"/>
        <v/>
      </c>
      <c r="I19" s="2" t="str">
        <f t="shared" si="14"/>
        <v/>
      </c>
      <c r="J19" s="2" t="str">
        <f t="shared" si="14"/>
        <v/>
      </c>
      <c r="K19" s="2" t="str">
        <f t="shared" si="14"/>
        <v/>
      </c>
      <c r="L19" t="s">
        <v>217</v>
      </c>
      <c r="M19" s="4"/>
      <c r="N19" s="4"/>
      <c r="O19" s="4"/>
      <c r="AA19" s="134"/>
      <c r="AB19" s="132"/>
    </row>
    <row r="20" spans="2:28" ht="17">
      <c r="D20" s="4" t="s">
        <v>217</v>
      </c>
      <c r="O20" t="s">
        <v>217</v>
      </c>
      <c r="AA20" s="134"/>
      <c r="AB20" s="132"/>
    </row>
    <row r="21" spans="2:28" ht="17">
      <c r="D21" s="4" t="s">
        <v>217</v>
      </c>
      <c r="AA21" s="134"/>
      <c r="AB21" s="132"/>
    </row>
    <row r="22" spans="2:28" ht="17">
      <c r="D22" s="4" t="s">
        <v>217</v>
      </c>
      <c r="AA22" s="134"/>
      <c r="AB22" s="132"/>
    </row>
    <row r="23" spans="2:28" ht="17">
      <c r="D23" s="4" t="s">
        <v>217</v>
      </c>
      <c r="AA23" s="134"/>
      <c r="AB23" s="132"/>
    </row>
    <row r="24" spans="2:28" ht="17">
      <c r="D24" s="4" t="s">
        <v>217</v>
      </c>
      <c r="AA24" s="134"/>
      <c r="AB24" s="132"/>
    </row>
    <row r="25" spans="2:28" ht="17">
      <c r="D25" s="4" t="s">
        <v>217</v>
      </c>
      <c r="AA25" s="134"/>
      <c r="AB25" s="132"/>
    </row>
    <row r="26" spans="2:28" ht="17">
      <c r="D26" s="4" t="s">
        <v>217</v>
      </c>
      <c r="AA26" s="134"/>
      <c r="AB26" s="132"/>
    </row>
    <row r="27" spans="2:28" ht="17">
      <c r="D27" s="4" t="s">
        <v>217</v>
      </c>
      <c r="AA27" s="134"/>
      <c r="AB27" s="132"/>
    </row>
    <row r="28" spans="2:28" ht="17">
      <c r="D28" s="4" t="s">
        <v>217</v>
      </c>
      <c r="AA28" s="134"/>
      <c r="AB28" s="132"/>
    </row>
    <row r="29" spans="2:28" ht="17">
      <c r="D29" s="4" t="s">
        <v>217</v>
      </c>
      <c r="AA29" s="134"/>
      <c r="AB29" s="132"/>
    </row>
    <row r="30" spans="2:28" ht="17">
      <c r="D30" s="4" t="s">
        <v>217</v>
      </c>
      <c r="AA30" s="134"/>
      <c r="AB30" s="132"/>
    </row>
    <row r="31" spans="2:28" ht="17">
      <c r="D31" s="4" t="s">
        <v>217</v>
      </c>
      <c r="AA31" s="134"/>
      <c r="AB31" s="132"/>
    </row>
    <row r="32" spans="2:28" ht="17">
      <c r="D32" s="4" t="s">
        <v>217</v>
      </c>
      <c r="AA32" s="134"/>
      <c r="AB32" s="132"/>
    </row>
    <row r="33" spans="4:28" ht="17">
      <c r="D33" s="4" t="s">
        <v>217</v>
      </c>
      <c r="AA33" s="134"/>
      <c r="AB33" s="132"/>
    </row>
    <row r="34" spans="4:28" ht="17">
      <c r="D34" s="4" t="s">
        <v>217</v>
      </c>
      <c r="AA34" s="134"/>
      <c r="AB34" s="132"/>
    </row>
    <row r="35" spans="4:28" ht="17">
      <c r="D35" s="4" t="s">
        <v>217</v>
      </c>
      <c r="AA35" s="134"/>
      <c r="AB35" s="132"/>
    </row>
    <row r="36" spans="4:28" ht="17">
      <c r="D36" s="4" t="s">
        <v>217</v>
      </c>
      <c r="AA36" s="134"/>
      <c r="AB36" s="132"/>
    </row>
    <row r="37" spans="4:28" ht="17">
      <c r="D37" s="4"/>
      <c r="AA37" s="134"/>
      <c r="AB37" s="132"/>
    </row>
    <row r="38" spans="4:28" ht="17">
      <c r="D38" s="4"/>
      <c r="AA38" s="134"/>
      <c r="AB38" s="132"/>
    </row>
    <row r="39" spans="4:28" ht="17">
      <c r="D39" s="4"/>
      <c r="AA39" s="134"/>
      <c r="AB39" s="132"/>
    </row>
    <row r="40" spans="4:28" ht="17">
      <c r="D40" s="4"/>
      <c r="AA40" s="134"/>
      <c r="AB40" s="132"/>
    </row>
    <row r="41" spans="4:28" ht="17">
      <c r="D41" s="4"/>
      <c r="AA41" s="134"/>
      <c r="AB41" s="132"/>
    </row>
    <row r="42" spans="4:28" ht="17">
      <c r="D42" s="4"/>
      <c r="AA42" s="134"/>
      <c r="AB42" s="132"/>
    </row>
    <row r="43" spans="4:28" ht="17">
      <c r="D43" s="4"/>
      <c r="AA43" s="134"/>
      <c r="AB43" s="132"/>
    </row>
    <row r="44" spans="4:28" ht="17">
      <c r="D44" s="4"/>
      <c r="AA44" s="134"/>
      <c r="AB44" s="132"/>
    </row>
    <row r="45" spans="4:28" ht="17">
      <c r="D45" s="4"/>
      <c r="AA45" s="134"/>
      <c r="AB45" s="132"/>
    </row>
    <row r="46" spans="4:28" ht="17">
      <c r="D46" s="4"/>
      <c r="AA46" s="134"/>
      <c r="AB46" s="132"/>
    </row>
    <row r="47" spans="4:28" ht="17">
      <c r="D47" s="4"/>
      <c r="AA47" s="134"/>
      <c r="AB47" s="132"/>
    </row>
    <row r="48" spans="4:28" ht="17">
      <c r="D48" s="4"/>
      <c r="AA48" s="134"/>
      <c r="AB48" s="132"/>
    </row>
    <row r="49" spans="4:28" ht="17">
      <c r="D49" s="4"/>
      <c r="AA49" s="134"/>
      <c r="AB49" s="132"/>
    </row>
    <row r="50" spans="4:28" ht="17">
      <c r="D50" s="4"/>
      <c r="AA50" s="134"/>
      <c r="AB50" s="132"/>
    </row>
    <row r="51" spans="4:28" ht="17">
      <c r="D51" s="4"/>
      <c r="AA51" s="134"/>
      <c r="AB51" s="132"/>
    </row>
    <row r="52" spans="4:28" ht="17">
      <c r="D52" s="4"/>
      <c r="AA52" s="134"/>
      <c r="AB52" s="132"/>
    </row>
    <row r="53" spans="4:28" ht="17">
      <c r="D53" s="4"/>
      <c r="AA53" s="134"/>
      <c r="AB53" s="132"/>
    </row>
    <row r="54" spans="4:28" ht="17">
      <c r="D54" s="4"/>
      <c r="AA54" s="134"/>
      <c r="AB54" s="132"/>
    </row>
    <row r="55" spans="4:28" ht="17">
      <c r="D55" s="4"/>
      <c r="AA55" s="134"/>
      <c r="AB55" s="132"/>
    </row>
    <row r="56" spans="4:28" ht="17">
      <c r="D56" s="4"/>
      <c r="AA56" s="134"/>
      <c r="AB56" s="132"/>
    </row>
    <row r="57" spans="4:28" ht="17">
      <c r="D57" s="4"/>
      <c r="AA57" s="134"/>
      <c r="AB57" s="132"/>
    </row>
    <row r="58" spans="4:28" ht="17">
      <c r="D58" s="4"/>
      <c r="AA58" s="134"/>
      <c r="AB58" s="132"/>
    </row>
    <row r="59" spans="4:28" ht="17">
      <c r="D59" s="4"/>
      <c r="AA59" s="134"/>
      <c r="AB59" s="132"/>
    </row>
    <row r="60" spans="4:28" ht="17">
      <c r="D60" s="4"/>
      <c r="AA60" s="134"/>
      <c r="AB60" s="132"/>
    </row>
    <row r="61" spans="4:28" ht="17">
      <c r="D61" s="4" t="s">
        <v>217</v>
      </c>
      <c r="AA61" s="134"/>
      <c r="AB61" s="132"/>
    </row>
    <row r="62" spans="4:28" ht="17">
      <c r="D62" s="4" t="s">
        <v>217</v>
      </c>
      <c r="AA62" s="134"/>
      <c r="AB62" s="132"/>
    </row>
    <row r="63" spans="4:28" ht="17">
      <c r="D63" s="4" t="s">
        <v>217</v>
      </c>
      <c r="AA63" s="134"/>
      <c r="AB63" s="132"/>
    </row>
    <row r="64" spans="4:28" ht="17">
      <c r="D64" s="4" t="s">
        <v>217</v>
      </c>
      <c r="AA64" s="134"/>
      <c r="AB64" s="132"/>
    </row>
    <row r="65" spans="4:28" ht="17">
      <c r="D65" s="4" t="s">
        <v>217</v>
      </c>
      <c r="AA65" s="134"/>
      <c r="AB65" s="132"/>
    </row>
    <row r="66" spans="4:28" ht="17">
      <c r="D66" s="4" t="s">
        <v>217</v>
      </c>
      <c r="AA66" s="134"/>
      <c r="AB66" s="132"/>
    </row>
    <row r="67" spans="4:28" ht="17">
      <c r="D67" s="4" t="s">
        <v>217</v>
      </c>
      <c r="AA67" s="134"/>
      <c r="AB67" s="132"/>
    </row>
    <row r="68" spans="4:28" ht="17">
      <c r="D68" s="4" t="s">
        <v>217</v>
      </c>
      <c r="AA68" s="134"/>
      <c r="AB68" s="132"/>
    </row>
    <row r="69" spans="4:28" ht="17">
      <c r="D69" s="4" t="s">
        <v>217</v>
      </c>
      <c r="AA69" s="134"/>
      <c r="AB69" s="132"/>
    </row>
    <row r="70" spans="4:28" ht="17">
      <c r="D70" s="4" t="s">
        <v>217</v>
      </c>
      <c r="AA70" s="134"/>
      <c r="AB70" s="132"/>
    </row>
    <row r="71" spans="4:28" ht="17">
      <c r="D71" s="4" t="s">
        <v>217</v>
      </c>
      <c r="AA71" s="134"/>
      <c r="AB71" s="132"/>
    </row>
    <row r="72" spans="4:28" ht="17">
      <c r="D72" s="4" t="s">
        <v>217</v>
      </c>
      <c r="AA72" s="134"/>
      <c r="AB72" s="132"/>
    </row>
    <row r="73" spans="4:28" ht="17">
      <c r="D73" s="4" t="s">
        <v>217</v>
      </c>
      <c r="AA73" s="134"/>
      <c r="AB73" s="132"/>
    </row>
    <row r="74" spans="4:28" ht="17">
      <c r="D74" s="4" t="s">
        <v>217</v>
      </c>
      <c r="AA74" s="134"/>
      <c r="AB74" s="132"/>
    </row>
    <row r="75" spans="4:28" ht="17">
      <c r="D75" s="4" t="s">
        <v>217</v>
      </c>
      <c r="AA75" s="134"/>
      <c r="AB75" s="132"/>
    </row>
    <row r="76" spans="4:28" ht="17">
      <c r="D76" s="4" t="s">
        <v>217</v>
      </c>
      <c r="AA76" s="134"/>
      <c r="AB76" s="132"/>
    </row>
    <row r="77" spans="4:28" ht="17">
      <c r="D77" s="4" t="s">
        <v>217</v>
      </c>
      <c r="AA77" s="134"/>
      <c r="AB77" s="132"/>
    </row>
    <row r="78" spans="4:28" ht="17">
      <c r="D78" s="4" t="s">
        <v>217</v>
      </c>
      <c r="AA78" s="134"/>
      <c r="AB78" s="132"/>
    </row>
    <row r="79" spans="4:28" ht="17">
      <c r="D79" s="4" t="s">
        <v>217</v>
      </c>
      <c r="AA79" s="134"/>
      <c r="AB79" s="132"/>
    </row>
    <row r="80" spans="4:28" ht="17">
      <c r="D80" s="4" t="s">
        <v>217</v>
      </c>
      <c r="AA80" s="134"/>
      <c r="AB80" s="132"/>
    </row>
    <row r="81" spans="4:28" ht="17">
      <c r="D81" s="4" t="s">
        <v>217</v>
      </c>
      <c r="AA81" s="134"/>
      <c r="AB81" s="132"/>
    </row>
    <row r="82" spans="4:28" ht="17">
      <c r="D82" s="4" t="s">
        <v>217</v>
      </c>
      <c r="AA82" s="134"/>
      <c r="AB82" s="132"/>
    </row>
    <row r="83" spans="4:28" ht="17">
      <c r="D83" s="4" t="s">
        <v>217</v>
      </c>
      <c r="AA83" s="134"/>
      <c r="AB83" s="132"/>
    </row>
    <row r="84" spans="4:28" ht="17">
      <c r="D84" s="4" t="s">
        <v>217</v>
      </c>
      <c r="AA84" s="134"/>
      <c r="AB84" s="132"/>
    </row>
    <row r="85" spans="4:28" ht="17">
      <c r="D85" s="4" t="s">
        <v>217</v>
      </c>
      <c r="AA85" s="134"/>
      <c r="AB85" s="132"/>
    </row>
    <row r="86" spans="4:28" ht="17">
      <c r="D86" s="4" t="s">
        <v>217</v>
      </c>
      <c r="AA86" s="134"/>
      <c r="AB86" s="132"/>
    </row>
    <row r="87" spans="4:28" ht="17">
      <c r="D87" s="4" t="s">
        <v>217</v>
      </c>
      <c r="AA87" s="134"/>
      <c r="AB87" s="132"/>
    </row>
    <row r="88" spans="4:28" ht="17">
      <c r="D88" s="4" t="s">
        <v>217</v>
      </c>
      <c r="AA88" s="134"/>
      <c r="AB88" s="132"/>
    </row>
    <row r="89" spans="4:28" ht="17">
      <c r="D89" s="4" t="s">
        <v>217</v>
      </c>
      <c r="AA89" s="134"/>
      <c r="AB89" s="132"/>
    </row>
    <row r="90" spans="4:28" ht="17">
      <c r="D90" s="4" t="s">
        <v>217</v>
      </c>
      <c r="AA90" s="134"/>
      <c r="AB90" s="132"/>
    </row>
    <row r="91" spans="4:28" ht="16">
      <c r="D91" s="4" t="s">
        <v>217</v>
      </c>
    </row>
    <row r="92" spans="4:28" ht="16">
      <c r="D92" s="4" t="s">
        <v>217</v>
      </c>
    </row>
    <row r="93" spans="4:28" ht="16">
      <c r="D93" s="4" t="s">
        <v>217</v>
      </c>
    </row>
    <row r="94" spans="4:28" ht="16">
      <c r="D94" s="4" t="s">
        <v>217</v>
      </c>
    </row>
  </sheetData>
  <autoFilter ref="A1:C245" xr:uid="{578DB56F-7F7A-4B9E-9A8D-30FB473CFF7C}"/>
  <phoneticPr fontId="1" type="noConversion"/>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id="{83E7FA14-3F20-FE45-877E-E827E7012A34}">
            <xm:f>NOT(ISERROR(SEARCH(#REF!=No,B3)))</xm:f>
            <xm:f>#REF!=No</xm:f>
            <x14:dxf>
              <font>
                <color theme="0" tint="-4.9989318521683403E-2"/>
              </font>
              <fill>
                <patternFill>
                  <bgColor theme="0" tint="-4.9989318521683403E-2"/>
                </patternFill>
              </fill>
            </x14:dxf>
          </x14:cfRule>
          <xm:sqref>B3:B7</xm:sqref>
        </x14:conditionalFormatting>
        <x14:conditionalFormatting xmlns:xm="http://schemas.microsoft.com/office/excel/2006/main">
          <x14:cfRule type="containsText" priority="1" operator="containsText" id="{AE77EDC3-A579-524B-9BCD-B845D246CDFD}">
            <xm:f>NOT(ISERROR(SEARCH(#REF!=No,B15)))</xm:f>
            <xm:f>#REF!=No</xm:f>
            <x14:dxf>
              <font>
                <color theme="0" tint="-4.9989318521683403E-2"/>
              </font>
              <fill>
                <patternFill>
                  <bgColor theme="0" tint="-4.9989318521683403E-2"/>
                </patternFill>
              </fill>
            </x14:dxf>
          </x14:cfRule>
          <xm:sqref>B15:B19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F15931B5FE844D87F311D1FB88E4A2" ma:contentTypeVersion="11" ma:contentTypeDescription="Create a new document." ma:contentTypeScope="" ma:versionID="d3a578fc2d116a6f86ec218d27254624">
  <xsd:schema xmlns:xsd="http://www.w3.org/2001/XMLSchema" xmlns:xs="http://www.w3.org/2001/XMLSchema" xmlns:p="http://schemas.microsoft.com/office/2006/metadata/properties" xmlns:ns3="a63ddfa5-3f70-4cc9-858d-be51ce19664f" xmlns:ns4="690f68ef-1efe-47f9-8b97-1606320a3065" targetNamespace="http://schemas.microsoft.com/office/2006/metadata/properties" ma:root="true" ma:fieldsID="46aaf46976047b4607ee5dd8a31674df" ns3:_="" ns4:_="">
    <xsd:import namespace="a63ddfa5-3f70-4cc9-858d-be51ce19664f"/>
    <xsd:import namespace="690f68ef-1efe-47f9-8b97-1606320a306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3ddfa5-3f70-4cc9-858d-be51ce196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0f68ef-1efe-47f9-8b97-1606320a306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61E2D9-7615-4376-94F3-0DF74B6FE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3ddfa5-3f70-4cc9-858d-be51ce19664f"/>
    <ds:schemaRef ds:uri="690f68ef-1efe-47f9-8b97-1606320a30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449EEE-133A-4BCB-A00D-263534BBD47A}">
  <ds:schemaRefs>
    <ds:schemaRef ds:uri="http://schemas.microsoft.com/sharepoint/v3/contenttype/forms"/>
  </ds:schemaRefs>
</ds:datastoreItem>
</file>

<file path=customXml/itemProps3.xml><?xml version="1.0" encoding="utf-8"?>
<ds:datastoreItem xmlns:ds="http://schemas.openxmlformats.org/officeDocument/2006/customXml" ds:itemID="{AD8F960A-0591-4E42-BD01-986536F0089F}">
  <ds:schemaRefs>
    <ds:schemaRef ds:uri="http://www.w3.org/XML/1998/namespace"/>
    <ds:schemaRef ds:uri="http://purl.org/dc/dcmitype/"/>
    <ds:schemaRef ds:uri="http://schemas.microsoft.com/office/2006/documentManagement/types"/>
    <ds:schemaRef ds:uri="690f68ef-1efe-47f9-8b97-1606320a3065"/>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a63ddfa5-3f70-4cc9-858d-be51ce19664f"/>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8</vt:i4>
      </vt:variant>
    </vt:vector>
  </HeadingPairs>
  <TitlesOfParts>
    <vt:vector size="8" baseType="lpstr">
      <vt:lpstr>Indice</vt:lpstr>
      <vt:lpstr>ListasChequeo</vt:lpstr>
      <vt:lpstr>Graficos_Lista</vt:lpstr>
      <vt:lpstr>ResumenESTADO</vt:lpstr>
      <vt:lpstr>Indicadores</vt:lpstr>
      <vt:lpstr>ReporteIndicadores</vt:lpstr>
      <vt:lpstr>Graficos_Indicadores</vt:lpstr>
      <vt:lpstr>Resumen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Geovanny Alexander Hernandez Gaitan</dc:creator>
  <cp:keywords/>
  <dc:description/>
  <cp:lastModifiedBy>Geovanny Alexander Hernandez Gaitan</cp:lastModifiedBy>
  <cp:revision/>
  <dcterms:created xsi:type="dcterms:W3CDTF">2020-05-12T13:05:37Z</dcterms:created>
  <dcterms:modified xsi:type="dcterms:W3CDTF">2022-12-29T15:43:13Z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0x01010012F15931B5FE844D87F311D1FB88E4A2</vt:lpwstr>
  </property>
</Properties>
</file>